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85"/>
  </bookViews>
  <sheets>
    <sheet name="Бытовые сплит-системы" sheetId="2" r:id="rId1"/>
  </sheets>
  <definedNames>
    <definedName name="_xlnm.Print_Area" localSheetId="0">'Бытовые сплит-системы'!$B$1:$O$137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3" i="2" l="1"/>
  <c r="M134" i="2" s="1"/>
  <c r="M131" i="2"/>
  <c r="M132" i="2" s="1"/>
  <c r="M129" i="2"/>
  <c r="M130" i="2" s="1"/>
  <c r="M127" i="2"/>
  <c r="M128" i="2" s="1"/>
  <c r="M125" i="2"/>
  <c r="M126" i="2" s="1"/>
  <c r="L133" i="2"/>
  <c r="L134" i="2" s="1"/>
  <c r="L131" i="2"/>
  <c r="L132" i="2" s="1"/>
  <c r="L129" i="2"/>
  <c r="L130" i="2" s="1"/>
  <c r="L127" i="2"/>
  <c r="L128" i="2" s="1"/>
  <c r="L125" i="2"/>
  <c r="L126" i="2" s="1"/>
  <c r="M113" i="2"/>
  <c r="M114" i="2" s="1"/>
  <c r="M111" i="2"/>
  <c r="M112" i="2" s="1"/>
  <c r="M109" i="2"/>
  <c r="M110" i="2" s="1"/>
  <c r="M107" i="2"/>
  <c r="M108" i="2" s="1"/>
  <c r="M105" i="2"/>
  <c r="M106" i="2" s="1"/>
  <c r="L113" i="2"/>
  <c r="L114" i="2" s="1"/>
  <c r="L111" i="2"/>
  <c r="L112" i="2" s="1"/>
  <c r="L109" i="2"/>
  <c r="L110" i="2" s="1"/>
  <c r="L107" i="2"/>
  <c r="L108" i="2" s="1"/>
  <c r="L105" i="2"/>
  <c r="L106" i="2" s="1"/>
  <c r="M72" i="2"/>
  <c r="M73" i="2" s="1"/>
  <c r="M70" i="2"/>
  <c r="M71" i="2" s="1"/>
  <c r="M68" i="2"/>
  <c r="M69" i="2" s="1"/>
  <c r="M66" i="2"/>
  <c r="M67" i="2" s="1"/>
  <c r="L72" i="2"/>
  <c r="L73" i="2" s="1"/>
  <c r="L70" i="2"/>
  <c r="L71" i="2" s="1"/>
  <c r="L68" i="2"/>
  <c r="L69" i="2" s="1"/>
  <c r="L66" i="2"/>
  <c r="L67" i="2" s="1"/>
  <c r="K72" i="2"/>
  <c r="K73" i="2" s="1"/>
  <c r="K70" i="2"/>
  <c r="K71" i="2" s="1"/>
  <c r="K68" i="2"/>
  <c r="K69" i="2" s="1"/>
  <c r="K66" i="2"/>
  <c r="K67" i="2" s="1"/>
  <c r="M54" i="2"/>
  <c r="M55" i="2" s="1"/>
  <c r="M52" i="2"/>
  <c r="M53" i="2" s="1"/>
  <c r="M50" i="2"/>
  <c r="M51" i="2" s="1"/>
  <c r="K54" i="2"/>
  <c r="K55" i="2" s="1"/>
  <c r="K52" i="2"/>
  <c r="K53" i="2" s="1"/>
  <c r="K50" i="2"/>
  <c r="K51" i="2" s="1"/>
  <c r="L54" i="2"/>
  <c r="L52" i="2"/>
  <c r="L50" i="2"/>
  <c r="K137" i="2" l="1"/>
  <c r="M137" i="2"/>
  <c r="L137" i="2"/>
  <c r="K127" i="2" l="1"/>
  <c r="K128" i="2" s="1"/>
  <c r="K129" i="2"/>
  <c r="K130" i="2" s="1"/>
  <c r="K131" i="2"/>
  <c r="K132" i="2" s="1"/>
  <c r="K133" i="2"/>
  <c r="K134" i="2" s="1"/>
  <c r="K125" i="2"/>
  <c r="K126" i="2" s="1"/>
  <c r="L55" i="2"/>
  <c r="L53" i="2"/>
  <c r="L51" i="2"/>
  <c r="L34" i="2" l="1"/>
  <c r="L35" i="2" s="1"/>
  <c r="L22" i="2"/>
  <c r="L23" i="2" s="1"/>
  <c r="K20" i="2"/>
  <c r="K21" i="2" s="1"/>
  <c r="L16" i="2"/>
  <c r="K16" i="2"/>
  <c r="L20" i="2"/>
  <c r="L21" i="2" s="1"/>
  <c r="K18" i="2"/>
  <c r="K19" i="2" s="1"/>
  <c r="L38" i="2"/>
  <c r="L39" i="2" s="1"/>
  <c r="K38" i="2"/>
  <c r="K39" i="2" s="1"/>
  <c r="K36" i="2"/>
  <c r="K37" i="2" s="1"/>
  <c r="K34" i="2"/>
  <c r="K35" i="2" s="1"/>
  <c r="K22" i="2"/>
  <c r="K23" i="2" s="1"/>
  <c r="L18" i="2"/>
  <c r="L19" i="2" s="1"/>
  <c r="L36" i="2"/>
  <c r="L37" i="2" s="1"/>
  <c r="K107" i="2" l="1"/>
  <c r="K108" i="2" s="1"/>
  <c r="K109" i="2"/>
  <c r="K110" i="2" s="1"/>
  <c r="K111" i="2"/>
  <c r="K112" i="2" s="1"/>
  <c r="K113" i="2"/>
  <c r="K114" i="2" s="1"/>
  <c r="K105" i="2"/>
  <c r="K106" i="2" s="1"/>
  <c r="K87" i="2" l="1"/>
  <c r="K88" i="2" s="1"/>
  <c r="K89" i="2"/>
  <c r="K90" i="2" s="1"/>
  <c r="K91" i="2"/>
  <c r="K92" i="2" s="1"/>
  <c r="K93" i="2"/>
  <c r="K94" i="2" s="1"/>
  <c r="K85" i="2"/>
  <c r="K86" i="2" s="1"/>
  <c r="L87" i="2"/>
  <c r="L88" i="2" s="1"/>
  <c r="L89" i="2"/>
  <c r="L90" i="2" s="1"/>
  <c r="L91" i="2"/>
  <c r="L92" i="2" s="1"/>
  <c r="L93" i="2"/>
  <c r="L94" i="2" s="1"/>
  <c r="L85" i="2"/>
  <c r="L86" i="2" s="1"/>
  <c r="L17" i="2"/>
  <c r="K17" i="2"/>
  <c r="M20" i="2"/>
  <c r="M21" i="2" s="1"/>
  <c r="M18" i="2"/>
  <c r="M19" i="2" s="1"/>
  <c r="M36" i="2"/>
  <c r="M37" i="2" s="1"/>
  <c r="M38" i="2"/>
  <c r="M39" i="2" s="1"/>
  <c r="M34" i="2"/>
  <c r="M35" i="2" s="1"/>
  <c r="M22" i="2"/>
  <c r="M23" i="2" s="1"/>
  <c r="M87" i="2"/>
  <c r="M88" i="2" s="1"/>
  <c r="M89" i="2"/>
  <c r="M90" i="2" s="1"/>
  <c r="M91" i="2"/>
  <c r="M92" i="2" s="1"/>
  <c r="M93" i="2"/>
  <c r="M94" i="2" s="1"/>
  <c r="M85" i="2"/>
  <c r="M86" i="2" s="1"/>
  <c r="M16" i="2" l="1"/>
  <c r="M17" i="2" s="1"/>
</calcChain>
</file>

<file path=xl/sharedStrings.xml><?xml version="1.0" encoding="utf-8"?>
<sst xmlns="http://schemas.openxmlformats.org/spreadsheetml/2006/main" count="408" uniqueCount="335">
  <si>
    <t>КОД</t>
  </si>
  <si>
    <t>АРТИКУЛ</t>
  </si>
  <si>
    <t xml:space="preserve">Модель </t>
  </si>
  <si>
    <t>Мощность, кВт</t>
  </si>
  <si>
    <t>Уров. шума ДБ(A)</t>
  </si>
  <si>
    <t xml:space="preserve">Класс энергоэф- фективности </t>
  </si>
  <si>
    <t>Габариты блока (ДхВхГ), мм</t>
  </si>
  <si>
    <t>Вес нетто / брутто, кг</t>
  </si>
  <si>
    <t>РРЦ, руб. за блок</t>
  </si>
  <si>
    <t>РИЦ, руб за блок</t>
  </si>
  <si>
    <t>РРЦ, руб</t>
  </si>
  <si>
    <t>РИЦ, руб</t>
  </si>
  <si>
    <t>охл.</t>
  </si>
  <si>
    <t>нагр.</t>
  </si>
  <si>
    <t>ИНВЕРТОРНЫЕ СПЛИТ-СИСТЕМЫ</t>
  </si>
  <si>
    <t>2,70 (0,94-3,30)</t>
  </si>
  <si>
    <t>2,80 (0,94-3,36)</t>
  </si>
  <si>
    <t>21,5/24/28/31/33/35/39</t>
  </si>
  <si>
    <t>A++/A+</t>
  </si>
  <si>
    <t>790×275×192</t>
  </si>
  <si>
    <t>8,5 / 10,5</t>
  </si>
  <si>
    <t>777×498×290</t>
  </si>
  <si>
    <t>3,50 (1,00-3,77)</t>
  </si>
  <si>
    <t>3,60 (1,00-3,81)</t>
  </si>
  <si>
    <t>5,30 (1,25-5,90)</t>
  </si>
  <si>
    <t>5,45 (1,25-6,08)</t>
  </si>
  <si>
    <t>25,5/28/31/34/37/40/42</t>
  </si>
  <si>
    <t>920×306×195</t>
  </si>
  <si>
    <t>11,0 / 13,0</t>
  </si>
  <si>
    <t>853×602×349</t>
  </si>
  <si>
    <t>35,0 / 38,0</t>
  </si>
  <si>
    <t>НС-1403251</t>
  </si>
  <si>
    <t>RDI-WZ24HSS/N1-IN</t>
  </si>
  <si>
    <t>7,00 (1,83-7,82)</t>
  </si>
  <si>
    <t>7,17 (1,85-7,96)</t>
  </si>
  <si>
    <t>27/30/33/37/39/42/44</t>
  </si>
  <si>
    <t>1100×333×222</t>
  </si>
  <si>
    <t>14,0 / 17,0</t>
  </si>
  <si>
    <t>НС-1403252</t>
  </si>
  <si>
    <t>RDI-WZ24HSS/N1-OUT</t>
  </si>
  <si>
    <t>920×699×380</t>
  </si>
  <si>
    <t>40,0 / 43,0</t>
  </si>
  <si>
    <t>НС-1298149</t>
  </si>
  <si>
    <t>FIU-07HSS010/N4-IN</t>
  </si>
  <si>
    <t>FIU-07HSS010/N4</t>
  </si>
  <si>
    <t>2,35 (1,20-2,90)</t>
  </si>
  <si>
    <t>2,55 (0,90-3,35)</t>
  </si>
  <si>
    <t>24/30,5/36,5</t>
  </si>
  <si>
    <t>A/A</t>
  </si>
  <si>
    <t>715x285x194</t>
  </si>
  <si>
    <t>7,5/9,5</t>
  </si>
  <si>
    <t>НС-1298150</t>
  </si>
  <si>
    <t>FIU-07HSS010/N4-OUT</t>
  </si>
  <si>
    <t>720x495x270</t>
  </si>
  <si>
    <t>22,8/24,8</t>
  </si>
  <si>
    <t>НС-1298153</t>
  </si>
  <si>
    <t>FIU-09HSS010/N4-IN</t>
  </si>
  <si>
    <t>FIU-09HSS010/N4</t>
  </si>
  <si>
    <t>2,80 (1,20-3,40)</t>
  </si>
  <si>
    <t>3,05 (1,00-3,90)</t>
  </si>
  <si>
    <t>НС-1298154</t>
  </si>
  <si>
    <t>FIU-09HSS010/N4-OUT</t>
  </si>
  <si>
    <t>НС-1239790</t>
  </si>
  <si>
    <t>FIU-12HSS010/N3-OUT</t>
  </si>
  <si>
    <t>FIU-12HSS010/N3</t>
  </si>
  <si>
    <t>3,40 (1,25-3,95)</t>
  </si>
  <si>
    <t>3,71 (1,05-4,15)</t>
  </si>
  <si>
    <t>26/35,5/39,5</t>
  </si>
  <si>
    <t>8,6/9,7</t>
  </si>
  <si>
    <t>НС-1239787</t>
  </si>
  <si>
    <t>FIU-12HSS010/N3-IN</t>
  </si>
  <si>
    <t>23,5/25,3</t>
  </si>
  <si>
    <t>КЛАССИЧЕСКИЕ СПЛИТ-СИСТЕМЫ</t>
  </si>
  <si>
    <t>НС-1403220</t>
  </si>
  <si>
    <t>RD-WZ07HSS/N1-IN</t>
  </si>
  <si>
    <t>RD-WZ07HSS/N1</t>
  </si>
  <si>
    <t>24/26/28/30/32/34/37</t>
  </si>
  <si>
    <t>8,0 / 10,0</t>
  </si>
  <si>
    <t>НС-1403222</t>
  </si>
  <si>
    <t>RD-WZ07HSS/N1-OUT</t>
  </si>
  <si>
    <t>712×459×276</t>
  </si>
  <si>
    <t>20,0 / 22,5</t>
  </si>
  <si>
    <t>НС-1403223</t>
  </si>
  <si>
    <t>RD-WZ09HSS/N1-IN</t>
  </si>
  <si>
    <t>RD-WZ09HSS/N1</t>
  </si>
  <si>
    <t>НС-1403226</t>
  </si>
  <si>
    <t>RD-WZ09HSS/N1-OUT</t>
  </si>
  <si>
    <t>22,5 / 25,0</t>
  </si>
  <si>
    <t>НС-1403230</t>
  </si>
  <si>
    <t>RD-WZ12HSS/N1-IN</t>
  </si>
  <si>
    <t>RD-WZ12HSS/N1</t>
  </si>
  <si>
    <t>25,5/26/28/30/32/34/37</t>
  </si>
  <si>
    <t>НС-1403231</t>
  </si>
  <si>
    <t>RD-WZ12HSS/N1-OUT</t>
  </si>
  <si>
    <t>25,0 / 28,0</t>
  </si>
  <si>
    <t>НС-1403234</t>
  </si>
  <si>
    <t>RD-WZ18HSS/N1-IN</t>
  </si>
  <si>
    <t>RD-WZ18HSS/N1</t>
  </si>
  <si>
    <t>29/31/33/35/37/39/41</t>
  </si>
  <si>
    <t>НС-1403237</t>
  </si>
  <si>
    <t>RD-WZ18HSS/N1-OUT</t>
  </si>
  <si>
    <t>853×605×349</t>
  </si>
  <si>
    <t>37,0 / 40,0</t>
  </si>
  <si>
    <t>НС-1403239</t>
  </si>
  <si>
    <t>RD-WZ24HSS/N1-IN</t>
  </si>
  <si>
    <t>RD-WZ24HSS/N1</t>
  </si>
  <si>
    <t>31/33/35/37/39/42/45</t>
  </si>
  <si>
    <t>НС-1403240</t>
  </si>
  <si>
    <t>RD-WZ24HSS/N1-OUT</t>
  </si>
  <si>
    <t>48,5 / 52,0</t>
  </si>
  <si>
    <t>НС-1407984</t>
  </si>
  <si>
    <t>FU-07HSS010/N4-IN</t>
  </si>
  <si>
    <t>FU-07HSS010/N4</t>
  </si>
  <si>
    <t>25,5/32,5/38,5</t>
  </si>
  <si>
    <t>7,40 / 9,50</t>
  </si>
  <si>
    <t>НС-1407985</t>
  </si>
  <si>
    <t>FU-07HSS010/N4-OUT</t>
  </si>
  <si>
    <t>24,6 / 26,5</t>
  </si>
  <si>
    <t>НС-1407990</t>
  </si>
  <si>
    <t>FU-09HSS010/N4-IN</t>
  </si>
  <si>
    <t>FU-09HSS010/N4</t>
  </si>
  <si>
    <t>26/33,5/39</t>
  </si>
  <si>
    <t>7,70 / 9,80</t>
  </si>
  <si>
    <t>НС-1407997</t>
  </si>
  <si>
    <t>FU-09HSS010/N4-OUT</t>
  </si>
  <si>
    <t>26,4 / 28,2</t>
  </si>
  <si>
    <t>805x285x194</t>
  </si>
  <si>
    <t>957x302x213</t>
  </si>
  <si>
    <t>10,9 / 13,8</t>
  </si>
  <si>
    <t>765x555x303</t>
  </si>
  <si>
    <t>1040x327x220</t>
  </si>
  <si>
    <t>890x673x342</t>
  </si>
  <si>
    <t>Дилерская цена, руб за блок</t>
  </si>
  <si>
    <t>Смотреть видео</t>
  </si>
  <si>
    <t>НС-комплекта</t>
  </si>
  <si>
    <t>RDI-WZ09HSS/N2</t>
  </si>
  <si>
    <t>RDI-WZ12HSS/N2</t>
  </si>
  <si>
    <t>RDI-WZ18HSS/N2</t>
  </si>
  <si>
    <t>RDI-WZ09HSS/N2-IN</t>
  </si>
  <si>
    <t>RDI-WZ09HSS/N2-OUT</t>
  </si>
  <si>
    <t>RDI-WZ12HSS/N2-IN</t>
  </si>
  <si>
    <t>RDI-WZ12HSS/N2-OUT</t>
  </si>
  <si>
    <t>RDI-WZ18HSS/N2-IN</t>
  </si>
  <si>
    <t>RDI-WZ18HSS/N2-OUT</t>
  </si>
  <si>
    <t>FU-12HSS010/N6-IN</t>
  </si>
  <si>
    <t>FU-12HSS010/N6-OUT</t>
  </si>
  <si>
    <t>FU-18HSS010/N6-IN</t>
  </si>
  <si>
    <t>FU-18HSS010/N6-OUT</t>
  </si>
  <si>
    <t>FU-24HSS010/N6-IN</t>
  </si>
  <si>
    <t>FU-24HSS010/N6-OUT</t>
  </si>
  <si>
    <t>22,0 / 26,0</t>
  </si>
  <si>
    <t>26/33/38</t>
  </si>
  <si>
    <t>55,0</t>
  </si>
  <si>
    <t>8,1 / 10,3</t>
  </si>
  <si>
    <t>25,6 / 27,4</t>
  </si>
  <si>
    <t>32/35/39,5</t>
  </si>
  <si>
    <t>57,0</t>
  </si>
  <si>
    <t>34,5 / 37,0</t>
  </si>
  <si>
    <t>33/41/46,5</t>
  </si>
  <si>
    <t>13,7 / 17,1</t>
  </si>
  <si>
    <t>47,9 / 50,9</t>
  </si>
  <si>
    <t>RDI-WZ24HSS/N1</t>
  </si>
  <si>
    <t>НС-1481209</t>
  </si>
  <si>
    <t>НС-1481210</t>
  </si>
  <si>
    <t>НС-1481218</t>
  </si>
  <si>
    <t>НС-1481219</t>
  </si>
  <si>
    <t>НС-1481220</t>
  </si>
  <si>
    <t>НС-1481221</t>
  </si>
  <si>
    <t>НС-1481225</t>
  </si>
  <si>
    <t>НС-1481226</t>
  </si>
  <si>
    <t>FU-12HSS010/N6</t>
  </si>
  <si>
    <t>FU-18HSS010/N6</t>
  </si>
  <si>
    <t>FU-24HSS010/N6</t>
  </si>
  <si>
    <t>RD-MS07HSS/R1-IN</t>
  </si>
  <si>
    <t>RD-MS07HSS/R1-OUT</t>
  </si>
  <si>
    <t>RD-MS09HSS/R1-IN</t>
  </si>
  <si>
    <t>RD-MS09HSS/R1-OUT</t>
  </si>
  <si>
    <t>RD-MS12HSS/R1-IN</t>
  </si>
  <si>
    <t>RD-MS12HSS/R1-OUT</t>
  </si>
  <si>
    <t>RD-MS18HSS/R1-IN</t>
  </si>
  <si>
    <t>RD-MS18HSS/R1-OUT</t>
  </si>
  <si>
    <t>RD-MS24HSS/R1-IN</t>
  </si>
  <si>
    <t>RD-MS24HSS/R1-OUT</t>
  </si>
  <si>
    <t>RD-MS07HSS/R1</t>
  </si>
  <si>
    <t>RD-MS09HSS/R1</t>
  </si>
  <si>
    <t>RD-MS12HSS/R1</t>
  </si>
  <si>
    <t>RD-MS18HSS/R1</t>
  </si>
  <si>
    <t>RD-MS24HSS/R1</t>
  </si>
  <si>
    <t>24/32/38</t>
  </si>
  <si>
    <t>54</t>
  </si>
  <si>
    <t>25/31/37</t>
  </si>
  <si>
    <t>56</t>
  </si>
  <si>
    <t>30/36/42</t>
  </si>
  <si>
    <t>57</t>
  </si>
  <si>
    <t>32/40/45</t>
  </si>
  <si>
    <t>60,5</t>
  </si>
  <si>
    <t>722х290х187</t>
  </si>
  <si>
    <t>720х495х270</t>
  </si>
  <si>
    <t>802х297х189</t>
  </si>
  <si>
    <t>965х319х215</t>
  </si>
  <si>
    <t>765х555х303</t>
  </si>
  <si>
    <t>1080х335х226</t>
  </si>
  <si>
    <t>890х673х342</t>
  </si>
  <si>
    <t>8,1/10,4</t>
  </si>
  <si>
    <t>23,9/25,6</t>
  </si>
  <si>
    <t>24,2/26,0</t>
  </si>
  <si>
    <t>9,0/11,4</t>
  </si>
  <si>
    <t>26,0/27,7</t>
  </si>
  <si>
    <t>12,1/15,3</t>
  </si>
  <si>
    <t>34,5/37,0</t>
  </si>
  <si>
    <t>15,0/18,6</t>
  </si>
  <si>
    <t>47,9/50,9</t>
  </si>
  <si>
    <t xml:space="preserve">MAESTRO INVERTER </t>
  </si>
  <si>
    <t>RDI-MS09HSS/R1-IN</t>
  </si>
  <si>
    <t>RDI-MS09HSS/R1-OUT</t>
  </si>
  <si>
    <t>RDI-MS12HSS/R1-IN</t>
  </si>
  <si>
    <t>RDI-MS12HSS/R1-OUT</t>
  </si>
  <si>
    <t>RDI-MS18HSS/R1-IN</t>
  </si>
  <si>
    <t>RDI-MS18HSS/R1-OUT</t>
  </si>
  <si>
    <t>RDI-MS24HSS/R1-IN</t>
  </si>
  <si>
    <t>RDI-MS24HSS/R1-OUT</t>
  </si>
  <si>
    <t>RDI-MS09HSS/R1</t>
  </si>
  <si>
    <t>RDI-MS12HSS/R1</t>
  </si>
  <si>
    <t>RDI-MS18HSS/R1</t>
  </si>
  <si>
    <t>RDI-MS24HSS/R1</t>
  </si>
  <si>
    <t>2,90(1,03-3,20)</t>
  </si>
  <si>
    <t>3,20(0,88-3,66)</t>
  </si>
  <si>
    <t>3,80(0,82-4,16)</t>
  </si>
  <si>
    <t>4,10(0,85-4,78)</t>
  </si>
  <si>
    <t>5,40(3,39-5,90)</t>
  </si>
  <si>
    <t>5,60(3,10-5,85)</t>
  </si>
  <si>
    <t>7,30(2,11-8,20)</t>
  </si>
  <si>
    <t>7,90(1,55-8,20)</t>
  </si>
  <si>
    <t>21,5/25,/32/39</t>
  </si>
  <si>
    <t>21,5/25/32/39</t>
  </si>
  <si>
    <t>24/28/33,5/43</t>
  </si>
  <si>
    <t>27/30,5/41,5/47</t>
  </si>
  <si>
    <t>A++/A</t>
  </si>
  <si>
    <t>722Х290Х187</t>
  </si>
  <si>
    <t>720Х495Х270</t>
  </si>
  <si>
    <t>802Х297Х189</t>
  </si>
  <si>
    <t>965Х319Х215</t>
  </si>
  <si>
    <t>805Х554Х330</t>
  </si>
  <si>
    <t>1080Х335Х226</t>
  </si>
  <si>
    <t>890Х673Х342</t>
  </si>
  <si>
    <t>7,3/9,7</t>
  </si>
  <si>
    <t>23,2/25,0</t>
  </si>
  <si>
    <t>8,6/11,1</t>
  </si>
  <si>
    <t>10,9/14,2</t>
  </si>
  <si>
    <t>33,5/36,1</t>
  </si>
  <si>
    <t>13,7/17,3</t>
  </si>
  <si>
    <t>43,9/46,9</t>
  </si>
  <si>
    <t>FIU-07HSS010/N5-IN</t>
  </si>
  <si>
    <t>FIU-07HSS010/N5-OUT</t>
  </si>
  <si>
    <t>FIU-09HSS010/N5-IN</t>
  </si>
  <si>
    <t>FIU-09HSS010/N5-OUT</t>
  </si>
  <si>
    <t>FIU-12HSS010/N5-IN</t>
  </si>
  <si>
    <t>FIU-12HSS010/N5-OUT</t>
  </si>
  <si>
    <t>FIU-07HSS010/N5</t>
  </si>
  <si>
    <t>FIU-09HSS010/N5</t>
  </si>
  <si>
    <t>FIU-12HSS010/N5</t>
  </si>
  <si>
    <t>2,25(1,17-2,95)</t>
  </si>
  <si>
    <t>2,45(0,90-2,99)</t>
  </si>
  <si>
    <t>2,80(1,17-3,05)</t>
  </si>
  <si>
    <t>2,96(0,90-3,10)</t>
  </si>
  <si>
    <t>3,55(1,29-3,78)</t>
  </si>
  <si>
    <t>3,66(1,06-4,05)</t>
  </si>
  <si>
    <t>22/24,5/30,5/35</t>
  </si>
  <si>
    <t>23,5/26,5/33,5/37,5</t>
  </si>
  <si>
    <t>668х469х252</t>
  </si>
  <si>
    <t>715х285х194</t>
  </si>
  <si>
    <t>7,6/10,1</t>
  </si>
  <si>
    <t>18,0/19,6</t>
  </si>
  <si>
    <t>7,5/10,0</t>
  </si>
  <si>
    <t>21,4/23,2</t>
  </si>
  <si>
    <t>НС-1496847</t>
  </si>
  <si>
    <t>НС-1496848</t>
  </si>
  <si>
    <t>НС-1496849</t>
  </si>
  <si>
    <t>НС-1440662</t>
  </si>
  <si>
    <t>НС-1481205</t>
  </si>
  <si>
    <t>НС-1481206</t>
  </si>
  <si>
    <t>НС-1481207</t>
  </si>
  <si>
    <t>НС-1481208</t>
  </si>
  <si>
    <t>НС-1440602</t>
  </si>
  <si>
    <t>НС-1440605</t>
  </si>
  <si>
    <t>НС-1440670</t>
  </si>
  <si>
    <t>НС-1601209</t>
  </si>
  <si>
    <t>НС-1600800</t>
  </si>
  <si>
    <t>НС-1601211</t>
  </si>
  <si>
    <t>НС-1601212</t>
  </si>
  <si>
    <t>НС-1601213</t>
  </si>
  <si>
    <t>НС-1601214</t>
  </si>
  <si>
    <t xml:space="preserve">НС-1601250 </t>
  </si>
  <si>
    <t xml:space="preserve">НС-1601251 </t>
  </si>
  <si>
    <t xml:space="preserve">НС-1601252 </t>
  </si>
  <si>
    <t>НС-1600920</t>
  </si>
  <si>
    <t>НС-1600921</t>
  </si>
  <si>
    <t>НС-1600922</t>
  </si>
  <si>
    <t>НС-1600923</t>
  </si>
  <si>
    <t>НС-1600793</t>
  </si>
  <si>
    <t>НС-1600794</t>
  </si>
  <si>
    <t>НС-1600795</t>
  </si>
  <si>
    <t>НС-1600796</t>
  </si>
  <si>
    <t>НС-1600797</t>
  </si>
  <si>
    <t>НС-1600799</t>
  </si>
  <si>
    <t>НС-1440525</t>
  </si>
  <si>
    <t>НС-1440597</t>
  </si>
  <si>
    <t>НС-1440611</t>
  </si>
  <si>
    <t>НС-1440638</t>
  </si>
  <si>
    <t>НС-1440640</t>
  </si>
  <si>
    <t>НС-1440627</t>
  </si>
  <si>
    <t>НС-1440629</t>
  </si>
  <si>
    <t>НС-1496834</t>
  </si>
  <si>
    <t>НС-1496836</t>
  </si>
  <si>
    <t>НС-1496837</t>
  </si>
  <si>
    <t>НС-1600880</t>
  </si>
  <si>
    <t>НС-1600881</t>
  </si>
  <si>
    <t>НС-1600883</t>
  </si>
  <si>
    <t>НС-1600884</t>
  </si>
  <si>
    <t>НС-1600885</t>
  </si>
  <si>
    <t>НС-1600778</t>
  </si>
  <si>
    <t>НС-1600779</t>
  </si>
  <si>
    <t>НС-1600781</t>
  </si>
  <si>
    <t>НС-1600782</t>
  </si>
  <si>
    <t>НС-1600783</t>
  </si>
  <si>
    <t>НС-1600784</t>
  </si>
  <si>
    <t>НС-1600785</t>
  </si>
  <si>
    <t>НС-1600786</t>
  </si>
  <si>
    <t>НС-1600787</t>
  </si>
  <si>
    <t>НС-1600788</t>
  </si>
  <si>
    <t xml:space="preserve">НС-1606881 </t>
  </si>
  <si>
    <t>LA-WF-MD30</t>
  </si>
  <si>
    <t>НС-1601210</t>
  </si>
  <si>
    <t xml:space="preserve">НС-1600798 </t>
  </si>
  <si>
    <t>ПРАЙС-ЛИСТ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</si>
</sst>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2C0A]\ #,##0.00;[$$-2C0A]\ \-#,##0.00"/>
    <numFmt numFmtId="166" formatCode="#,##0_р_.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indexed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color theme="0"/>
      <name val="Wingdings"/>
      <charset val="2"/>
    </font>
    <font>
      <b/>
      <u/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2"/>
      <name val="Calibri"/>
      <family val="2"/>
      <scheme val="minor"/>
    </font>
    <font>
      <sz val="12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charset val="204"/>
      <scheme val="minor"/>
    </font>
    <font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0070C0"/>
      <name val="Wingdings"/>
      <charset val="2"/>
    </font>
    <font>
      <b/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2"/>
      <color theme="1" tint="0.14999847407452621"/>
      <name val="FuturaC"/>
      <charset val="204"/>
    </font>
    <font>
      <sz val="12"/>
      <name val="FuturaC"/>
      <charset val="204"/>
    </font>
    <font>
      <sz val="11"/>
      <name val="FuturaC"/>
      <charset val="204"/>
    </font>
    <font>
      <b/>
      <sz val="12"/>
      <name val="FuturaC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0A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0"/>
    <xf numFmtId="165" fontId="19" fillId="0" borderId="0"/>
    <xf numFmtId="0" fontId="2" fillId="0" borderId="0"/>
  </cellStyleXfs>
  <cellXfs count="14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center" vertical="center" wrapText="1" shrinkToFit="1"/>
    </xf>
    <xf numFmtId="0" fontId="6" fillId="2" borderId="2" xfId="1" applyFont="1" applyFill="1" applyBorder="1"/>
    <xf numFmtId="0" fontId="6" fillId="2" borderId="3" xfId="1" applyFont="1" applyFill="1" applyBorder="1"/>
    <xf numFmtId="0" fontId="10" fillId="2" borderId="0" xfId="0" applyFont="1" applyFill="1" applyAlignment="1">
      <alignment horizontal="left" vertical="center" indent="3" readingOrder="1"/>
    </xf>
    <xf numFmtId="0" fontId="11" fillId="2" borderId="0" xfId="0" applyFont="1" applyFill="1" applyAlignment="1">
      <alignment vertical="center" wrapText="1"/>
    </xf>
    <xf numFmtId="3" fontId="8" fillId="2" borderId="0" xfId="1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3" fontId="11" fillId="2" borderId="0" xfId="1" applyNumberFormat="1" applyFont="1" applyFill="1" applyAlignment="1">
      <alignment vertical="center"/>
    </xf>
    <xf numFmtId="3" fontId="12" fillId="2" borderId="0" xfId="1" applyNumberFormat="1" applyFont="1" applyFill="1" applyAlignment="1">
      <alignment vertical="center"/>
    </xf>
    <xf numFmtId="0" fontId="5" fillId="0" borderId="1" xfId="0" applyFont="1" applyBorder="1"/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10" fillId="2" borderId="0" xfId="0" applyFont="1" applyFill="1" applyAlignment="1">
      <alignment vertical="center" readingOrder="1"/>
    </xf>
    <xf numFmtId="0" fontId="7" fillId="2" borderId="0" xfId="0" applyFont="1" applyFill="1" applyAlignment="1">
      <alignment vertical="center"/>
    </xf>
    <xf numFmtId="0" fontId="17" fillId="2" borderId="7" xfId="4" applyFont="1" applyFill="1" applyBorder="1" applyAlignment="1">
      <alignment horizontal="center" vertical="center"/>
    </xf>
    <xf numFmtId="0" fontId="18" fillId="2" borderId="7" xfId="4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0" fillId="3" borderId="1" xfId="1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/>
    </xf>
    <xf numFmtId="14" fontId="6" fillId="2" borderId="3" xfId="1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 readingOrder="1"/>
    </xf>
    <xf numFmtId="0" fontId="21" fillId="2" borderId="0" xfId="4" applyFont="1" applyFill="1" applyBorder="1" applyAlignment="1">
      <alignment horizontal="center" vertical="center"/>
    </xf>
    <xf numFmtId="0" fontId="5" fillId="0" borderId="6" xfId="0" applyFont="1" applyBorder="1"/>
    <xf numFmtId="0" fontId="17" fillId="2" borderId="0" xfId="4" applyFont="1" applyFill="1" applyBorder="1" applyAlignment="1">
      <alignment horizontal="center"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20" fillId="4" borderId="1" xfId="11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24" fillId="4" borderId="1" xfId="0" applyFont="1" applyFill="1" applyBorder="1"/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5" fillId="5" borderId="10" xfId="3" applyFont="1" applyFill="1" applyBorder="1" applyAlignment="1">
      <alignment horizontal="left" vertical="top"/>
    </xf>
    <xf numFmtId="0" fontId="0" fillId="5" borderId="0" xfId="0" applyFill="1" applyAlignment="1">
      <alignment horizontal="center" vertical="center"/>
    </xf>
    <xf numFmtId="0" fontId="26" fillId="5" borderId="0" xfId="1" applyFont="1" applyFill="1" applyAlignment="1">
      <alignment horizontal="left" vertical="center" readingOrder="1"/>
    </xf>
    <xf numFmtId="2" fontId="27" fillId="5" borderId="0" xfId="0" applyNumberFormat="1" applyFont="1" applyFill="1" applyAlignment="1">
      <alignment horizontal="center" vertical="center"/>
    </xf>
    <xf numFmtId="164" fontId="27" fillId="5" borderId="0" xfId="0" applyNumberFormat="1" applyFont="1" applyFill="1" applyAlignment="1">
      <alignment horizontal="center" vertical="center"/>
    </xf>
    <xf numFmtId="49" fontId="27" fillId="5" borderId="0" xfId="0" applyNumberFormat="1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166" fontId="26" fillId="5" borderId="0" xfId="1" applyNumberFormat="1" applyFont="1" applyFill="1" applyAlignment="1">
      <alignment horizontal="center" vertical="center" readingOrder="1"/>
    </xf>
    <xf numFmtId="166" fontId="29" fillId="5" borderId="0" xfId="1" applyNumberFormat="1" applyFont="1" applyFill="1" applyAlignment="1">
      <alignment horizontal="center" vertical="center"/>
    </xf>
    <xf numFmtId="0" fontId="25" fillId="6" borderId="1" xfId="3" applyFont="1" applyFill="1" applyBorder="1" applyAlignment="1">
      <alignment horizontal="left" vertical="top"/>
    </xf>
    <xf numFmtId="0" fontId="26" fillId="0" borderId="1" xfId="1" applyFont="1" applyBorder="1" applyAlignment="1">
      <alignment horizontal="left" vertical="center" readingOrder="1"/>
    </xf>
    <xf numFmtId="166" fontId="26" fillId="0" borderId="1" xfId="1" applyNumberFormat="1" applyFont="1" applyBorder="1" applyAlignment="1">
      <alignment horizontal="center" vertical="center" readingOrder="1"/>
    </xf>
    <xf numFmtId="166" fontId="29" fillId="0" borderId="1" xfId="1" applyNumberFormat="1" applyFont="1" applyBorder="1" applyAlignment="1">
      <alignment horizontal="center" vertical="center"/>
    </xf>
    <xf numFmtId="2" fontId="27" fillId="4" borderId="14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1" fillId="0" borderId="1" xfId="0" applyFont="1" applyBorder="1"/>
    <xf numFmtId="3" fontId="4" fillId="3" borderId="1" xfId="11" applyNumberFormat="1" applyFont="1" applyFill="1" applyBorder="1" applyAlignment="1">
      <alignment horizontal="center"/>
    </xf>
    <xf numFmtId="3" fontId="4" fillId="4" borderId="1" xfId="11" applyNumberFormat="1" applyFont="1" applyFill="1" applyBorder="1" applyAlignment="1">
      <alignment horizontal="center"/>
    </xf>
    <xf numFmtId="0" fontId="13" fillId="7" borderId="0" xfId="0" applyFont="1" applyFill="1"/>
    <xf numFmtId="0" fontId="32" fillId="7" borderId="2" xfId="1" applyFont="1" applyFill="1" applyBorder="1"/>
    <xf numFmtId="0" fontId="32" fillId="7" borderId="3" xfId="1" applyFont="1" applyFill="1" applyBorder="1"/>
    <xf numFmtId="3" fontId="11" fillId="2" borderId="0" xfId="0" applyNumberFormat="1" applyFont="1" applyFill="1" applyAlignment="1">
      <alignment horizontal="left" vertical="center" wrapText="1"/>
    </xf>
    <xf numFmtId="3" fontId="7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29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23" fillId="2" borderId="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0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 shrinkToFit="1"/>
    </xf>
    <xf numFmtId="3" fontId="8" fillId="0" borderId="4" xfId="0" applyNumberFormat="1" applyFont="1" applyBorder="1" applyAlignment="1">
      <alignment horizontal="center" vertical="center" wrapText="1" shrinkToFit="1"/>
    </xf>
    <xf numFmtId="3" fontId="8" fillId="0" borderId="1" xfId="2" applyNumberFormat="1" applyFont="1" applyBorder="1" applyAlignment="1">
      <alignment horizontal="center" vertical="center" wrapText="1" shrinkToFit="1"/>
    </xf>
    <xf numFmtId="3" fontId="8" fillId="0" borderId="4" xfId="2" applyNumberFormat="1" applyFont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2" fillId="2" borderId="5" xfId="0" applyFont="1" applyFill="1" applyBorder="1" applyAlignment="1">
      <alignment horizontal="center" vertical="center" readingOrder="1"/>
    </xf>
    <xf numFmtId="0" fontId="22" fillId="2" borderId="0" xfId="0" applyFont="1" applyFill="1" applyAlignment="1">
      <alignment horizontal="center" vertical="center" readingOrder="1"/>
    </xf>
    <xf numFmtId="0" fontId="5" fillId="4" borderId="4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</cellXfs>
  <cellStyles count="12">
    <cellStyle name="RowLevel_8" xfId="10"/>
    <cellStyle name="Гиперссылка" xfId="4" builtinId="8"/>
    <cellStyle name="Обычный" xfId="0" builtinId="0"/>
    <cellStyle name="Обычный 2" xfId="7"/>
    <cellStyle name="Обычный 3" xfId="9"/>
    <cellStyle name="Обычный 4" xfId="2"/>
    <cellStyle name="Обычный 5" xfId="5"/>
    <cellStyle name="Обычный_Lessar_fancoil_27.06.08" xfId="1"/>
    <cellStyle name="Обычный_Бытовые сплит-системы" xfId="3"/>
    <cellStyle name="Процентный 2" xfId="8"/>
    <cellStyle name="Процентный 3" xfId="6"/>
    <cellStyle name="УровеньСтрок_8" xfId="1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3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122277</xdr:colOff>
      <xdr:row>24</xdr:row>
      <xdr:rowOff>23814</xdr:rowOff>
    </xdr:from>
    <xdr:to>
      <xdr:col>7</xdr:col>
      <xdr:colOff>169071</xdr:colOff>
      <xdr:row>30</xdr:row>
      <xdr:rowOff>173396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527" y="9183689"/>
          <a:ext cx="2975731" cy="1340208"/>
        </a:xfrm>
        <a:prstGeom prst="rect">
          <a:avLst/>
        </a:prstGeom>
      </xdr:spPr>
    </xdr:pic>
    <xdr:clientData/>
  </xdr:twoCellAnchor>
  <xdr:twoCellAnchor editAs="oneCell">
    <xdr:from>
      <xdr:col>4</xdr:col>
      <xdr:colOff>928184</xdr:colOff>
      <xdr:row>27</xdr:row>
      <xdr:rowOff>47623</xdr:rowOff>
    </xdr:from>
    <xdr:to>
      <xdr:col>5</xdr:col>
      <xdr:colOff>65684</xdr:colOff>
      <xdr:row>30</xdr:row>
      <xdr:rowOff>7938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0559" y="9802811"/>
          <a:ext cx="296375" cy="555628"/>
        </a:xfrm>
        <a:prstGeom prst="rect">
          <a:avLst/>
        </a:prstGeom>
      </xdr:spPr>
    </xdr:pic>
    <xdr:clientData/>
  </xdr:twoCellAnchor>
  <xdr:oneCellAnchor>
    <xdr:from>
      <xdr:col>4</xdr:col>
      <xdr:colOff>780685</xdr:colOff>
      <xdr:row>78</xdr:row>
      <xdr:rowOff>29598</xdr:rowOff>
    </xdr:from>
    <xdr:ext cx="298815" cy="590319"/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060" y="19897161"/>
          <a:ext cx="298815" cy="590319"/>
        </a:xfrm>
        <a:prstGeom prst="rect">
          <a:avLst/>
        </a:prstGeom>
      </xdr:spPr>
    </xdr:pic>
    <xdr:clientData/>
  </xdr:oneCellAnchor>
  <xdr:oneCellAnchor>
    <xdr:from>
      <xdr:col>4</xdr:col>
      <xdr:colOff>431009</xdr:colOff>
      <xdr:row>77</xdr:row>
      <xdr:rowOff>153332</xdr:rowOff>
    </xdr:from>
    <xdr:ext cx="370680" cy="777736"/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3384" y="19822457"/>
          <a:ext cx="370680" cy="777736"/>
        </a:xfrm>
        <a:prstGeom prst="rect">
          <a:avLst/>
        </a:prstGeom>
      </xdr:spPr>
    </xdr:pic>
    <xdr:clientData/>
  </xdr:oneCellAnchor>
  <xdr:twoCellAnchor editAs="oneCell">
    <xdr:from>
      <xdr:col>4</xdr:col>
      <xdr:colOff>1143000</xdr:colOff>
      <xdr:row>74</xdr:row>
      <xdr:rowOff>186675</xdr:rowOff>
    </xdr:from>
    <xdr:to>
      <xdr:col>7</xdr:col>
      <xdr:colOff>148434</xdr:colOff>
      <xdr:row>80</xdr:row>
      <xdr:rowOff>190821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19268425"/>
          <a:ext cx="3093246" cy="118683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216835</xdr:colOff>
      <xdr:row>93</xdr:row>
      <xdr:rowOff>153521</xdr:rowOff>
    </xdr:from>
    <xdr:to>
      <xdr:col>7</xdr:col>
      <xdr:colOff>31519</xdr:colOff>
      <xdr:row>100</xdr:row>
      <xdr:rowOff>13268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460" y="15119677"/>
          <a:ext cx="2731714" cy="1264683"/>
        </a:xfrm>
        <a:prstGeom prst="rect">
          <a:avLst/>
        </a:prstGeom>
      </xdr:spPr>
    </xdr:pic>
    <xdr:clientData/>
  </xdr:twoCellAnchor>
  <xdr:twoCellAnchor>
    <xdr:from>
      <xdr:col>1</xdr:col>
      <xdr:colOff>70983</xdr:colOff>
      <xdr:row>0</xdr:row>
      <xdr:rowOff>19050</xdr:rowOff>
    </xdr:from>
    <xdr:to>
      <xdr:col>4</xdr:col>
      <xdr:colOff>134667</xdr:colOff>
      <xdr:row>0</xdr:row>
      <xdr:rowOff>1164260</xdr:rowOff>
    </xdr:to>
    <xdr:grpSp>
      <xdr:nvGrpSpPr>
        <xdr:cNvPr id="22" name="Группа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pSpPr/>
      </xdr:nvGrpSpPr>
      <xdr:grpSpPr>
        <a:xfrm>
          <a:off x="70983" y="19050"/>
          <a:ext cx="3974537" cy="1145210"/>
          <a:chOff x="6606540" y="43506"/>
          <a:chExt cx="2548799" cy="869392"/>
        </a:xfrm>
      </xdr:grpSpPr>
      <xdr:sp macro="" textlink="">
        <xdr:nvSpPr>
          <xdr:cNvPr id="23" name="Прямоугольник 22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/>
        </xdr:nvSpPr>
        <xdr:spPr>
          <a:xfrm>
            <a:off x="6606540" y="137161"/>
            <a:ext cx="2537460" cy="74513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>
              <a:ln>
                <a:solidFill>
                  <a:schemeClr val="bg1"/>
                </a:solidFill>
              </a:ln>
              <a:solidFill>
                <a:schemeClr val="bg1"/>
              </a:solidFill>
            </a:endParaRPr>
          </a:p>
        </xdr:txBody>
      </xdr:sp>
      <xdr:sp macro="" textlink="">
        <xdr:nvSpPr>
          <xdr:cNvPr id="24" name="TextBox 12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 txBox="1"/>
        </xdr:nvSpPr>
        <xdr:spPr>
          <a:xfrm>
            <a:off x="6720505" y="632693"/>
            <a:ext cx="2434834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ru-RU" sz="1200" b="1">
                <a:solidFill>
                  <a:srgbClr val="0070C0"/>
                </a:solidFill>
              </a:rPr>
              <a:t>Современно. Надежно. Достойно</a:t>
            </a:r>
          </a:p>
        </xdr:txBody>
      </xdr:sp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7082225" y="43506"/>
            <a:ext cx="1658400" cy="568050"/>
          </a:xfrm>
          <a:prstGeom prst="rect">
            <a:avLst/>
          </a:prstGeom>
          <a:solidFill>
            <a:schemeClr val="bg1"/>
          </a:solidFill>
        </xdr:spPr>
      </xdr:pic>
      <xdr:cxnSp macro="">
        <xdr:nvCxnSpPr>
          <xdr:cNvPr id="26" name="Прямая соединительная линия 25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CxnSpPr/>
        </xdr:nvCxnSpPr>
        <xdr:spPr>
          <a:xfrm>
            <a:off x="6806101" y="606793"/>
            <a:ext cx="2340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133349</xdr:colOff>
      <xdr:row>6</xdr:row>
      <xdr:rowOff>123826</xdr:rowOff>
    </xdr:from>
    <xdr:ext cx="3019426" cy="947966"/>
    <xdr:pic>
      <xdr:nvPicPr>
        <xdr:cNvPr id="27" name="Рисунок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2528889"/>
          <a:ext cx="3019426" cy="94796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oneCellAnchor>
    <xdr:from>
      <xdr:col>4</xdr:col>
      <xdr:colOff>577486</xdr:colOff>
      <xdr:row>7</xdr:row>
      <xdr:rowOff>110730</xdr:rowOff>
    </xdr:from>
    <xdr:ext cx="344133" cy="679846"/>
    <xdr:pic>
      <xdr:nvPicPr>
        <xdr:cNvPr id="28" name="Рисунок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299" y="2718199"/>
          <a:ext cx="344133" cy="679846"/>
        </a:xfrm>
        <a:prstGeom prst="rect">
          <a:avLst/>
        </a:prstGeom>
      </xdr:spPr>
    </xdr:pic>
    <xdr:clientData/>
  </xdr:oneCellAnchor>
  <xdr:oneCellAnchor>
    <xdr:from>
      <xdr:col>4</xdr:col>
      <xdr:colOff>599055</xdr:colOff>
      <xdr:row>96</xdr:row>
      <xdr:rowOff>178480</xdr:rowOff>
    </xdr:from>
    <xdr:ext cx="275012" cy="520020"/>
    <xdr:pic>
      <xdr:nvPicPr>
        <xdr:cNvPr id="30" name="Рисунок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1430" y="23625855"/>
          <a:ext cx="275012" cy="520020"/>
        </a:xfrm>
        <a:prstGeom prst="rect">
          <a:avLst/>
        </a:prstGeom>
      </xdr:spPr>
    </xdr:pic>
    <xdr:clientData/>
  </xdr:oneCellAnchor>
  <xdr:oneCellAnchor>
    <xdr:from>
      <xdr:col>7</xdr:col>
      <xdr:colOff>638177</xdr:colOff>
      <xdr:row>5</xdr:row>
      <xdr:rowOff>107155</xdr:rowOff>
    </xdr:from>
    <xdr:ext cx="5183980" cy="179784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9413083" y="2321718"/>
          <a:ext cx="5183980" cy="17978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Фильтры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ACTIVE CARBONE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и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SILVER ION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у моделей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9k/12k					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Инверторный GMCC компрессор					</a:t>
          </a: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IONIZER у моделей 9k/12k	</a:t>
          </a:r>
          <a:endParaRPr lang="en-US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ФУНКЦИЯ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 FEEL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У МОДЕЛЕЙ 9k/12k			</a:t>
          </a: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 скоростей вентилятора внутреннего блока					</a:t>
          </a: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Технология Объемного Обдува у моделей 					</a:t>
          </a: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Расширенный температурный диапазон работы -15°С ~ +53°С охлажд. /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-20°С ~ +30°С нагрев</a:t>
          </a:r>
        </a:p>
        <a:p>
          <a:pPr lvl="0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Озонобезопасный фреон R32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ламелей теплообменников BLUE FIN</a:t>
          </a:r>
          <a:endParaRPr lang="ru-RU" sz="1100" b="1" cap="all" baseline="0">
            <a:solidFill>
              <a:schemeClr val="bg1"/>
            </a:solidFill>
          </a:endParaRPr>
        </a:p>
      </xdr:txBody>
    </xdr:sp>
    <xdr:clientData/>
  </xdr:oneCellAnchor>
  <xdr:oneCellAnchor>
    <xdr:from>
      <xdr:col>8</xdr:col>
      <xdr:colOff>96610</xdr:colOff>
      <xdr:row>23</xdr:row>
      <xdr:rowOff>103409</xdr:rowOff>
    </xdr:from>
    <xdr:ext cx="4895827" cy="1814599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8592910" y="9133109"/>
          <a:ext cx="4895827" cy="1814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 класс энергоэффективности</a:t>
          </a:r>
          <a:endParaRPr lang="en-US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ready: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Готов для установки модуля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LA-WF-MD30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Инверторный GMCC компрессор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Скрытый LED-дисплей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Ночной режим SLEEP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TURBO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ламелей теплообменников GOLDEN FIN</a:t>
          </a:r>
        </a:p>
        <a:p>
          <a:r>
            <a:rPr lang="ru-RU" sz="1100" b="1" cap="all" baseline="0">
              <a:solidFill>
                <a:schemeClr val="bg1"/>
              </a:solidFill>
            </a:rPr>
            <a:t>фреон </a:t>
          </a:r>
          <a:r>
            <a:rPr lang="en-US" sz="1100" b="1" cap="all" baseline="0">
              <a:solidFill>
                <a:schemeClr val="bg1"/>
              </a:solidFill>
            </a:rPr>
            <a:t>R</a:t>
          </a:r>
          <a:r>
            <a:rPr lang="ru-RU" sz="1100" b="1" cap="all" baseline="0">
              <a:solidFill>
                <a:schemeClr val="bg1"/>
              </a:solidFill>
            </a:rPr>
            <a:t>410</a:t>
          </a:r>
          <a:r>
            <a:rPr lang="en-US" sz="1100" b="1" cap="all" baseline="0">
              <a:solidFill>
                <a:schemeClr val="bg1"/>
              </a:solidFill>
            </a:rPr>
            <a:t>A</a:t>
          </a:r>
        </a:p>
        <a:p>
          <a:r>
            <a:rPr lang="ru-RU" sz="1100" b="1" cap="all" baseline="0">
              <a:solidFill>
                <a:schemeClr val="bg1"/>
              </a:solidFill>
            </a:rPr>
            <a:t>гарантия 30 месяцев</a:t>
          </a:r>
          <a:endParaRPr lang="en-US" sz="1100" b="1" cap="all" baseline="0">
            <a:solidFill>
              <a:schemeClr val="bg1"/>
            </a:solidFill>
          </a:endParaRPr>
        </a:p>
      </xdr:txBody>
    </xdr:sp>
    <xdr:clientData/>
  </xdr:oneCellAnchor>
  <xdr:oneCellAnchor>
    <xdr:from>
      <xdr:col>8</xdr:col>
      <xdr:colOff>119062</xdr:colOff>
      <xdr:row>74</xdr:row>
      <xdr:rowOff>141173</xdr:rowOff>
    </xdr:from>
    <xdr:ext cx="4887685" cy="147014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8623526" y="12727780"/>
          <a:ext cx="4887685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 класс энергоэффективности</a:t>
          </a:r>
        </a:p>
        <a:p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GMCC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компрессор	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 скоростей вентилятора внутреннего блока</a:t>
          </a:r>
        </a:p>
        <a:p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3D Auto –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вертикальные и горизонтальные направляющие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Эргономичный пульт с подсветкой экрана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ламелей теплообменников GOLDEN FIN</a:t>
          </a:r>
          <a:endParaRPr lang="en-US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1" cap="all" baseline="0">
              <a:solidFill>
                <a:schemeClr val="bg1"/>
              </a:solidFill>
            </a:rPr>
            <a:t>фреон </a:t>
          </a:r>
          <a:r>
            <a:rPr lang="en-US" sz="1100" b="1" cap="all" baseline="0">
              <a:solidFill>
                <a:schemeClr val="bg1"/>
              </a:solidFill>
            </a:rPr>
            <a:t>R410A</a:t>
          </a:r>
        </a:p>
      </xdr:txBody>
    </xdr:sp>
    <xdr:clientData/>
  </xdr:oneCellAnchor>
  <xdr:oneCellAnchor>
    <xdr:from>
      <xdr:col>8</xdr:col>
      <xdr:colOff>23812</xdr:colOff>
      <xdr:row>94</xdr:row>
      <xdr:rowOff>27210</xdr:rowOff>
    </xdr:from>
    <xdr:ext cx="5203031" cy="1986826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8528276" y="16682353"/>
          <a:ext cx="5203031" cy="1986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А класс энергоэффективности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Ready: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готов для установки модуля  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LA-WF-MD30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Скрытый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LED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-дисплей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Ночной режим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SLEEP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TURBO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Таймер на включение/выключение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ламелей теплообменников ▪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GOLDEN FIN</a:t>
          </a:r>
          <a:endParaRPr lang="ru-RU" sz="1100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Серебряная вставка на передней панели внутреннего блока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Индикация утечки хладагента</a:t>
          </a:r>
          <a:endParaRPr lang="ru-RU" b="1" cap="all" baseline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pPr rtl="0" eaLnBrk="1" latinLnBrk="0" hangingPunct="1"/>
          <a:r>
            <a:rPr lang="ru-RU" b="1" cap="all" baseline="0">
              <a:solidFill>
                <a:schemeClr val="bg1"/>
              </a:solidFill>
              <a:effectLst/>
            </a:rPr>
            <a:t>фреон </a:t>
          </a:r>
          <a:r>
            <a:rPr lang="en-US" b="1" cap="all" baseline="0">
              <a:solidFill>
                <a:schemeClr val="bg1"/>
              </a:solidFill>
              <a:effectLst/>
            </a:rPr>
            <a:t>R410A</a:t>
          </a:r>
          <a:r>
            <a:rPr lang="ru-RU" b="1" cap="all" baseline="0">
              <a:solidFill>
                <a:schemeClr val="bg1"/>
              </a:solidFill>
              <a:effectLst/>
            </a:rPr>
            <a:t>, для моделей с индексом 7, 9</a:t>
          </a:r>
          <a:endParaRPr lang="en-US" b="1" cap="all" baseline="0">
            <a:solidFill>
              <a:schemeClr val="bg1"/>
            </a:solidFill>
            <a:effectLst/>
          </a:endParaRPr>
        </a:p>
      </xdr:txBody>
    </xdr:sp>
    <xdr:clientData/>
  </xdr:oneCellAnchor>
  <xdr:twoCellAnchor>
    <xdr:from>
      <xdr:col>2</xdr:col>
      <xdr:colOff>1357313</xdr:colOff>
      <xdr:row>96</xdr:row>
      <xdr:rowOff>134938</xdr:rowOff>
    </xdr:from>
    <xdr:to>
      <xdr:col>3</xdr:col>
      <xdr:colOff>328613</xdr:colOff>
      <xdr:row>99</xdr:row>
      <xdr:rowOff>111125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4128" t="2851" r="7217" b="34686"/>
        <a:stretch/>
      </xdr:blipFill>
      <xdr:spPr>
        <a:xfrm>
          <a:off x="2262188" y="23756938"/>
          <a:ext cx="571500" cy="576262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</xdr:col>
      <xdr:colOff>642937</xdr:colOff>
      <xdr:row>96</xdr:row>
      <xdr:rowOff>142874</xdr:rowOff>
    </xdr:from>
    <xdr:to>
      <xdr:col>2</xdr:col>
      <xdr:colOff>1214438</xdr:colOff>
      <xdr:row>99</xdr:row>
      <xdr:rowOff>103186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6208" t="3718" r="6039" b="35554"/>
        <a:stretch/>
      </xdr:blipFill>
      <xdr:spPr>
        <a:xfrm>
          <a:off x="1547812" y="23764874"/>
          <a:ext cx="571501" cy="560387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3</xdr:col>
      <xdr:colOff>479425</xdr:colOff>
      <xdr:row>96</xdr:row>
      <xdr:rowOff>142875</xdr:rowOff>
    </xdr:from>
    <xdr:to>
      <xdr:col>3</xdr:col>
      <xdr:colOff>1080882</xdr:colOff>
      <xdr:row>99</xdr:row>
      <xdr:rowOff>119062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4246" t="3719" r="5868" b="36421"/>
        <a:stretch/>
      </xdr:blipFill>
      <xdr:spPr>
        <a:xfrm>
          <a:off x="2984500" y="23764875"/>
          <a:ext cx="601457" cy="576262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5</xdr:col>
      <xdr:colOff>673953</xdr:colOff>
      <xdr:row>0</xdr:row>
      <xdr:rowOff>373190</xdr:rowOff>
    </xdr:from>
    <xdr:ext cx="6351547" cy="59330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750218" y="373190"/>
          <a:ext cx="6351547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3200" baseline="0">
              <a:solidFill>
                <a:srgbClr val="0060A8"/>
              </a:solidFill>
            </a:rPr>
            <a:t>ПРЕДСЕЗОННЫЙ ПРАЙС-ЛИСТ 2024</a:t>
          </a:r>
          <a:endParaRPr lang="ru-RU" sz="3200">
            <a:solidFill>
              <a:srgbClr val="0060A8"/>
            </a:solidFill>
          </a:endParaRPr>
        </a:p>
      </xdr:txBody>
    </xdr:sp>
    <xdr:clientData/>
  </xdr:oneCellAnchor>
  <xdr:twoCellAnchor>
    <xdr:from>
      <xdr:col>1</xdr:col>
      <xdr:colOff>136070</xdr:colOff>
      <xdr:row>100</xdr:row>
      <xdr:rowOff>163286</xdr:rowOff>
    </xdr:from>
    <xdr:to>
      <xdr:col>4</xdr:col>
      <xdr:colOff>530677</xdr:colOff>
      <xdr:row>104</xdr:row>
      <xdr:rowOff>66858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136070" y="21689786"/>
          <a:ext cx="4305460" cy="710396"/>
          <a:chOff x="4342945" y="13498286"/>
          <a:chExt cx="4163786" cy="720000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2945" y="13498286"/>
            <a:ext cx="720000" cy="720000"/>
          </a:xfrm>
          <a:prstGeom prst="rect">
            <a:avLst/>
          </a:prstGeom>
        </xdr:spPr>
      </xdr:pic>
      <xdr:sp macro="" textlink="">
        <xdr:nvSpPr>
          <xdr:cNvPr id="13" name="Подзаголовок 5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 txBox="1">
            <a:spLocks/>
          </xdr:cNvSpPr>
        </xdr:nvSpPr>
        <xdr:spPr>
          <a:xfrm>
            <a:off x="5150302" y="13765893"/>
            <a:ext cx="3356429" cy="263071"/>
          </a:xfrm>
          <a:prstGeom prst="rect">
            <a:avLst/>
          </a:prstGeom>
        </xdr:spPr>
        <xdr:txBody>
          <a:bodyPr vert="horz" wrap="square" lIns="91440" tIns="45720" rIns="91440" bIns="45720" rtlCol="0">
            <a:normAutofit fontScale="85000" lnSpcReduction="20000"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800" b="1" i="0" u="none" strike="noStrike" kern="1200" spc="1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МОДЕЛИ С ИНДЕКСОМ 12, 18, 24</a:t>
            </a:r>
            <a:endParaRPr lang="en-US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en-US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ru-RU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en-US" sz="1900" b="1" spc="100">
              <a:solidFill>
                <a:schemeClr val="bg1"/>
              </a:solidFill>
              <a:latin typeface="Century Gothic" panose="020B0502020202020204" pitchFamily="34" charset="0"/>
            </a:endParaRPr>
          </a:p>
          <a:p>
            <a:endParaRPr lang="en-US" sz="16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4</xdr:col>
      <xdr:colOff>1011464</xdr:colOff>
      <xdr:row>117</xdr:row>
      <xdr:rowOff>45356</xdr:rowOff>
    </xdr:from>
    <xdr:to>
      <xdr:col>5</xdr:col>
      <xdr:colOff>67584</xdr:colOff>
      <xdr:row>120</xdr:row>
      <xdr:rowOff>79375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839" y="31231794"/>
          <a:ext cx="214995" cy="629332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63500</xdr:colOff>
      <xdr:row>117</xdr:row>
      <xdr:rowOff>140608</xdr:rowOff>
    </xdr:from>
    <xdr:to>
      <xdr:col>1</xdr:col>
      <xdr:colOff>691891</xdr:colOff>
      <xdr:row>120</xdr:row>
      <xdr:rowOff>150812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3025" r="3883" b="33499"/>
        <a:stretch/>
      </xdr:blipFill>
      <xdr:spPr>
        <a:xfrm>
          <a:off x="63500" y="31327046"/>
          <a:ext cx="628391" cy="605517"/>
        </a:xfrm>
        <a:prstGeom prst="rect">
          <a:avLst/>
        </a:prstGeom>
      </xdr:spPr>
    </xdr:pic>
    <xdr:clientData/>
  </xdr:twoCellAnchor>
  <xdr:twoCellAnchor editAs="oneCell">
    <xdr:from>
      <xdr:col>1</xdr:col>
      <xdr:colOff>776742</xdr:colOff>
      <xdr:row>117</xdr:row>
      <xdr:rowOff>142875</xdr:rowOff>
    </xdr:from>
    <xdr:to>
      <xdr:col>2</xdr:col>
      <xdr:colOff>484188</xdr:colOff>
      <xdr:row>120</xdr:row>
      <xdr:rowOff>169760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1" t="2212" r="7129" b="28123"/>
        <a:stretch/>
      </xdr:blipFill>
      <xdr:spPr>
        <a:xfrm>
          <a:off x="776742" y="31329313"/>
          <a:ext cx="612321" cy="622198"/>
        </a:xfrm>
        <a:prstGeom prst="rect">
          <a:avLst/>
        </a:prstGeom>
      </xdr:spPr>
    </xdr:pic>
    <xdr:clientData/>
  </xdr:twoCellAnchor>
  <xdr:twoCellAnchor editAs="oneCell">
    <xdr:from>
      <xdr:col>2</xdr:col>
      <xdr:colOff>605518</xdr:colOff>
      <xdr:row>117</xdr:row>
      <xdr:rowOff>150811</xdr:rowOff>
    </xdr:from>
    <xdr:to>
      <xdr:col>2</xdr:col>
      <xdr:colOff>1258660</xdr:colOff>
      <xdr:row>120</xdr:row>
      <xdr:rowOff>158749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5856" t="2087" r="450" b="36217"/>
        <a:stretch/>
      </xdr:blipFill>
      <xdr:spPr>
        <a:xfrm>
          <a:off x="1510393" y="31337249"/>
          <a:ext cx="653142" cy="60325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117</xdr:row>
      <xdr:rowOff>142875</xdr:rowOff>
    </xdr:from>
    <xdr:to>
      <xdr:col>3</xdr:col>
      <xdr:colOff>243261</xdr:colOff>
      <xdr:row>120</xdr:row>
      <xdr:rowOff>158749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l="5132" t="2897" r="6112" b="28969"/>
        <a:stretch/>
      </xdr:blipFill>
      <xdr:spPr>
        <a:xfrm>
          <a:off x="2286000" y="31329313"/>
          <a:ext cx="611187" cy="611187"/>
        </a:xfrm>
        <a:prstGeom prst="rect">
          <a:avLst/>
        </a:prstGeom>
      </xdr:spPr>
    </xdr:pic>
    <xdr:clientData/>
  </xdr:twoCellAnchor>
  <xdr:twoCellAnchor>
    <xdr:from>
      <xdr:col>8</xdr:col>
      <xdr:colOff>424223</xdr:colOff>
      <xdr:row>114</xdr:row>
      <xdr:rowOff>76760</xdr:rowOff>
    </xdr:from>
    <xdr:to>
      <xdr:col>15</xdr:col>
      <xdr:colOff>0</xdr:colOff>
      <xdr:row>124</xdr:row>
      <xdr:rowOff>24733</xdr:rowOff>
    </xdr:to>
    <xdr:sp macro="" textlink="">
      <xdr:nvSpPr>
        <xdr:cNvPr id="69" name="Прямоугольник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/>
      </xdr:nvSpPr>
      <xdr:spPr>
        <a:xfrm>
          <a:off x="9994047" y="26713142"/>
          <a:ext cx="6791804" cy="1965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 класс энергоэффективности</a:t>
          </a:r>
        </a:p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Ready: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готов для установки     модуля  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LA-WF-MD30</a:t>
          </a:r>
        </a:p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3D Air Flow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панель с матовым покрытием</a:t>
          </a:r>
        </a:p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Функция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iFEEL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Таймер на включение/выключение</a:t>
          </a: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TURBO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Скрытый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LED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-дисплей</a:t>
          </a: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Озонобезопасный хладагент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R32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GOLDEN FIN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Надежный и долговечный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GMCC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компрессор</a:t>
          </a:r>
        </a:p>
        <a:p>
          <a:pPr marL="0" indent="0" algn="l" defTabSz="91440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pPr marL="0" indent="0" rtl="0" eaLnBrk="1" latinLnBrk="0" hangingPunct="1">
            <a:buClr>
              <a:srgbClr val="0086CB"/>
            </a:buClr>
            <a:buFont typeface="Wingdings" panose="05000000000000000000" pitchFamily="2" charset="2"/>
            <a:buChar char="§"/>
          </a:pP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868588</xdr:colOff>
      <xdr:row>95</xdr:row>
      <xdr:rowOff>147412</xdr:rowOff>
    </xdr:from>
    <xdr:to>
      <xdr:col>4</xdr:col>
      <xdr:colOff>1122135</xdr:colOff>
      <xdr:row>99</xdr:row>
      <xdr:rowOff>95250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0963" y="23396350"/>
          <a:ext cx="253547" cy="741588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782761</xdr:colOff>
      <xdr:row>59</xdr:row>
      <xdr:rowOff>95250</xdr:rowOff>
    </xdr:from>
    <xdr:to>
      <xdr:col>4</xdr:col>
      <xdr:colOff>1022263</xdr:colOff>
      <xdr:row>63</xdr:row>
      <xdr:rowOff>4537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136" y="16200438"/>
          <a:ext cx="239502" cy="703038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149679</xdr:colOff>
      <xdr:row>58</xdr:row>
      <xdr:rowOff>13610</xdr:rowOff>
    </xdr:from>
    <xdr:to>
      <xdr:col>1</xdr:col>
      <xdr:colOff>766001</xdr:colOff>
      <xdr:row>61</xdr:row>
      <xdr:rowOff>0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b="33550"/>
        <a:stretch/>
      </xdr:blipFill>
      <xdr:spPr>
        <a:xfrm>
          <a:off x="149679" y="15920360"/>
          <a:ext cx="616322" cy="581703"/>
        </a:xfrm>
        <a:prstGeom prst="rect">
          <a:avLst/>
        </a:prstGeom>
      </xdr:spPr>
    </xdr:pic>
    <xdr:clientData/>
  </xdr:twoCellAnchor>
  <xdr:twoCellAnchor editAs="oneCell">
    <xdr:from>
      <xdr:col>2</xdr:col>
      <xdr:colOff>2</xdr:colOff>
      <xdr:row>58</xdr:row>
      <xdr:rowOff>27214</xdr:rowOff>
    </xdr:from>
    <xdr:to>
      <xdr:col>2</xdr:col>
      <xdr:colOff>547706</xdr:colOff>
      <xdr:row>61</xdr:row>
      <xdr:rowOff>0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1" r="7129" b="28581"/>
        <a:stretch/>
      </xdr:blipFill>
      <xdr:spPr>
        <a:xfrm>
          <a:off x="904877" y="15933964"/>
          <a:ext cx="547704" cy="568099"/>
        </a:xfrm>
        <a:prstGeom prst="rect">
          <a:avLst/>
        </a:prstGeom>
      </xdr:spPr>
    </xdr:pic>
    <xdr:clientData/>
  </xdr:twoCellAnchor>
  <xdr:twoCellAnchor editAs="oneCell">
    <xdr:from>
      <xdr:col>2</xdr:col>
      <xdr:colOff>748393</xdr:colOff>
      <xdr:row>58</xdr:row>
      <xdr:rowOff>27213</xdr:rowOff>
    </xdr:from>
    <xdr:to>
      <xdr:col>2</xdr:col>
      <xdr:colOff>1337542</xdr:colOff>
      <xdr:row>61</xdr:row>
      <xdr:rowOff>7937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5856" r="450" b="35097"/>
        <a:stretch/>
      </xdr:blipFill>
      <xdr:spPr>
        <a:xfrm>
          <a:off x="1653268" y="15933963"/>
          <a:ext cx="589149" cy="576037"/>
        </a:xfrm>
        <a:prstGeom prst="rect">
          <a:avLst/>
        </a:prstGeom>
      </xdr:spPr>
    </xdr:pic>
    <xdr:clientData/>
  </xdr:twoCellAnchor>
  <xdr:twoCellAnchor editAs="oneCell">
    <xdr:from>
      <xdr:col>2</xdr:col>
      <xdr:colOff>1484313</xdr:colOff>
      <xdr:row>58</xdr:row>
      <xdr:rowOff>3403</xdr:rowOff>
    </xdr:from>
    <xdr:to>
      <xdr:col>3</xdr:col>
      <xdr:colOff>375788</xdr:colOff>
      <xdr:row>61</xdr:row>
      <xdr:rowOff>15875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l="5077" b="35370"/>
        <a:stretch/>
      </xdr:blipFill>
      <xdr:spPr>
        <a:xfrm>
          <a:off x="2389188" y="15910153"/>
          <a:ext cx="640526" cy="607785"/>
        </a:xfrm>
        <a:prstGeom prst="rect">
          <a:avLst/>
        </a:prstGeom>
      </xdr:spPr>
    </xdr:pic>
    <xdr:clientData/>
  </xdr:twoCellAnchor>
  <xdr:oneCellAnchor>
    <xdr:from>
      <xdr:col>8</xdr:col>
      <xdr:colOff>167366</xdr:colOff>
      <xdr:row>55</xdr:row>
      <xdr:rowOff>2</xdr:rowOff>
    </xdr:from>
    <xdr:ext cx="4047445" cy="1932214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8668429" y="15311440"/>
          <a:ext cx="4047445" cy="1932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++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класс энергоэффективности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Готов для установки модуля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Wi-Fi LA-WF-MD30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3D Air Flow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панель с матовым покрытием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Уровень шума от 2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1,5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дБ(А)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Функция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iFEEL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самоочистки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SELF CLEAN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Работа на нагрев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и охлаждение до -15 °С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GOLDEN FIN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Надежный и долговечный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GMCC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компрессор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pPr marL="0" indent="0"/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4</xdr:col>
      <xdr:colOff>1150937</xdr:colOff>
      <xdr:row>39</xdr:row>
      <xdr:rowOff>132765</xdr:rowOff>
    </xdr:from>
    <xdr:to>
      <xdr:col>7</xdr:col>
      <xdr:colOff>205242</xdr:colOff>
      <xdr:row>46</xdr:row>
      <xdr:rowOff>147860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3312" y="12269203"/>
          <a:ext cx="3142117" cy="1404157"/>
        </a:xfrm>
        <a:prstGeom prst="rect">
          <a:avLst/>
        </a:prstGeom>
      </xdr:spPr>
    </xdr:pic>
    <xdr:clientData/>
  </xdr:twoCellAnchor>
  <xdr:twoCellAnchor editAs="oneCell">
    <xdr:from>
      <xdr:col>4</xdr:col>
      <xdr:colOff>849312</xdr:colOff>
      <xdr:row>44</xdr:row>
      <xdr:rowOff>33624</xdr:rowOff>
    </xdr:from>
    <xdr:to>
      <xdr:col>4</xdr:col>
      <xdr:colOff>1063012</xdr:colOff>
      <xdr:row>47</xdr:row>
      <xdr:rowOff>63499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687" y="13162249"/>
          <a:ext cx="213700" cy="625189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8</xdr:col>
      <xdr:colOff>149678</xdr:colOff>
      <xdr:row>39</xdr:row>
      <xdr:rowOff>0</xdr:rowOff>
    </xdr:from>
    <xdr:ext cx="3365730" cy="1986643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9579428" y="12382500"/>
          <a:ext cx="3365730" cy="1986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 класс энергоэффективности</a:t>
          </a:r>
        </a:p>
        <a:p>
          <a:pPr marL="0" indent="0" rtl="0" eaLnBrk="1" latinLnBrk="0" hangingPunct="1"/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ready: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Готов для установки модуля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LA-WF-MD30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Уровень шума от 22 дБ(А)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Функция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iFEEL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КОМФОРТНОГО СНА 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Режим самоочистки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SELF CLEAN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Скрытый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LED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-дисплей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Работа на нагрев до -15 °С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Антикоррозийное покрытие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GOLDEN FIN</a:t>
          </a:r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Надежный и долговечный </a:t>
          </a:r>
          <a:r>
            <a:rPr lang="en-US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GMCC </a:t>
          </a:r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компрессор</a:t>
          </a:r>
        </a:p>
        <a:p>
          <a:pPr marL="0" indent="0" rtl="0" eaLnBrk="1" latinLnBrk="0" hangingPunct="1"/>
          <a:r>
            <a:rPr lang="ru-RU" sz="1100" b="1" cap="all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Защитная накладка на вентили</a:t>
          </a:r>
        </a:p>
        <a:p>
          <a:pPr marL="0" indent="0"/>
          <a:endParaRPr lang="ru-RU" sz="1100" b="1" cap="all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206830</xdr:colOff>
      <xdr:row>43</xdr:row>
      <xdr:rowOff>23131</xdr:rowOff>
    </xdr:from>
    <xdr:to>
      <xdr:col>1</xdr:col>
      <xdr:colOff>855631</xdr:colOff>
      <xdr:row>46</xdr:row>
      <xdr:rowOff>25399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r="3884" b="34777"/>
        <a:stretch/>
      </xdr:blipFill>
      <xdr:spPr>
        <a:xfrm>
          <a:off x="206830" y="13043806"/>
          <a:ext cx="648801" cy="602344"/>
        </a:xfrm>
        <a:prstGeom prst="rect">
          <a:avLst/>
        </a:prstGeom>
      </xdr:spPr>
    </xdr:pic>
    <xdr:clientData/>
  </xdr:twoCellAnchor>
  <xdr:twoCellAnchor editAs="oneCell">
    <xdr:from>
      <xdr:col>2</xdr:col>
      <xdr:colOff>828675</xdr:colOff>
      <xdr:row>42</xdr:row>
      <xdr:rowOff>200024</xdr:rowOff>
    </xdr:from>
    <xdr:to>
      <xdr:col>2</xdr:col>
      <xdr:colOff>1500451</xdr:colOff>
      <xdr:row>46</xdr:row>
      <xdr:rowOff>32934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 r="5452" b="29916"/>
        <a:stretch/>
      </xdr:blipFill>
      <xdr:spPr>
        <a:xfrm>
          <a:off x="1733550" y="13020674"/>
          <a:ext cx="671776" cy="633011"/>
        </a:xfrm>
        <a:prstGeom prst="rect">
          <a:avLst/>
        </a:prstGeom>
      </xdr:spPr>
    </xdr:pic>
    <xdr:clientData/>
  </xdr:twoCellAnchor>
  <xdr:twoCellAnchor editAs="oneCell">
    <xdr:from>
      <xdr:col>2</xdr:col>
      <xdr:colOff>74839</xdr:colOff>
      <xdr:row>43</xdr:row>
      <xdr:rowOff>19049</xdr:rowOff>
    </xdr:from>
    <xdr:to>
      <xdr:col>2</xdr:col>
      <xdr:colOff>728338</xdr:colOff>
      <xdr:row>46</xdr:row>
      <xdr:rowOff>39686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 b="34007"/>
        <a:stretch/>
      </xdr:blipFill>
      <xdr:spPr>
        <a:xfrm>
          <a:off x="979714" y="13039724"/>
          <a:ext cx="653499" cy="620713"/>
        </a:xfrm>
        <a:prstGeom prst="rect">
          <a:avLst/>
        </a:prstGeom>
      </xdr:spPr>
    </xdr:pic>
    <xdr:clientData/>
  </xdr:twoCellAnchor>
  <xdr:twoCellAnchor editAs="oneCell">
    <xdr:from>
      <xdr:col>3</xdr:col>
      <xdr:colOff>41274</xdr:colOff>
      <xdr:row>42</xdr:row>
      <xdr:rowOff>198019</xdr:rowOff>
    </xdr:from>
    <xdr:to>
      <xdr:col>3</xdr:col>
      <xdr:colOff>733425</xdr:colOff>
      <xdr:row>46</xdr:row>
      <xdr:rowOff>44449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/>
        <a:srcRect l="5580" t="3314" b="28686"/>
        <a:stretch/>
      </xdr:blipFill>
      <xdr:spPr>
        <a:xfrm>
          <a:off x="2546349" y="13018669"/>
          <a:ext cx="692151" cy="646531"/>
        </a:xfrm>
        <a:prstGeom prst="rect">
          <a:avLst/>
        </a:prstGeom>
      </xdr:spPr>
    </xdr:pic>
    <xdr:clientData/>
  </xdr:twoCellAnchor>
  <xdr:oneCellAnchor>
    <xdr:from>
      <xdr:col>2</xdr:col>
      <xdr:colOff>1197428</xdr:colOff>
      <xdr:row>55</xdr:row>
      <xdr:rowOff>68036</xdr:rowOff>
    </xdr:from>
    <xdr:ext cx="553228" cy="31149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2109107" y="15716250"/>
          <a:ext cx="55322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NEW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666749</xdr:colOff>
      <xdr:row>114</xdr:row>
      <xdr:rowOff>81643</xdr:rowOff>
    </xdr:from>
    <xdr:ext cx="553228" cy="311496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1578428" y="31405286"/>
          <a:ext cx="55322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NEW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370115</xdr:colOff>
      <xdr:row>39</xdr:row>
      <xdr:rowOff>43543</xdr:rowOff>
    </xdr:from>
    <xdr:ext cx="553228" cy="311496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2887436" y="12426043"/>
          <a:ext cx="55322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</a:rPr>
            <a:t>NEW</a:t>
          </a:r>
          <a:endParaRPr lang="ru-RU" sz="14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381000</xdr:colOff>
      <xdr:row>39</xdr:row>
      <xdr:rowOff>40821</xdr:rowOff>
    </xdr:from>
    <xdr:ext cx="2543645" cy="34278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381000" y="12423321"/>
          <a:ext cx="254364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FAVORITE II INVERTER 2024</a:t>
          </a:r>
          <a:endParaRPr lang="ru-RU" sz="1600" b="1" i="0"/>
        </a:p>
      </xdr:txBody>
    </xdr:sp>
    <xdr:clientData/>
  </xdr:oneCellAnchor>
  <xdr:oneCellAnchor>
    <xdr:from>
      <xdr:col>1</xdr:col>
      <xdr:colOff>449036</xdr:colOff>
      <xdr:row>23</xdr:row>
      <xdr:rowOff>0</xdr:rowOff>
    </xdr:from>
    <xdr:ext cx="2543645" cy="342786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1372961" y="8229600"/>
          <a:ext cx="254364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FAVORITE II INVERTER 2022</a:t>
          </a:r>
          <a:endParaRPr lang="ru-RU" sz="1600" b="1" i="0"/>
        </a:p>
      </xdr:txBody>
    </xdr:sp>
    <xdr:clientData/>
  </xdr:oneCellAnchor>
  <xdr:oneCellAnchor>
    <xdr:from>
      <xdr:col>1</xdr:col>
      <xdr:colOff>764721</xdr:colOff>
      <xdr:row>4</xdr:row>
      <xdr:rowOff>193220</xdr:rowOff>
    </xdr:from>
    <xdr:ext cx="2245358" cy="342786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764721" y="2207077"/>
          <a:ext cx="22453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WIZARD</a:t>
          </a:r>
          <a:r>
            <a:rPr lang="en-US" sz="1600" b="1" i="0" baseline="0"/>
            <a:t> </a:t>
          </a:r>
          <a:r>
            <a:rPr lang="en-US" sz="1600" b="1" i="0"/>
            <a:t>INVERTER 2023</a:t>
          </a:r>
          <a:endParaRPr lang="ru-RU" sz="1600" b="1" i="0"/>
        </a:p>
      </xdr:txBody>
    </xdr:sp>
    <xdr:clientData/>
  </xdr:oneCellAnchor>
  <xdr:oneCellAnchor>
    <xdr:from>
      <xdr:col>1</xdr:col>
      <xdr:colOff>421821</xdr:colOff>
      <xdr:row>74</xdr:row>
      <xdr:rowOff>54429</xdr:rowOff>
    </xdr:from>
    <xdr:ext cx="1401346" cy="342786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421821" y="19580679"/>
          <a:ext cx="140134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WIZARD</a:t>
          </a:r>
          <a:r>
            <a:rPr lang="en-US" sz="1600" b="1" i="0" baseline="0"/>
            <a:t> </a:t>
          </a:r>
          <a:r>
            <a:rPr lang="en-US" sz="1600" b="1" i="0"/>
            <a:t> 2022</a:t>
          </a:r>
          <a:endParaRPr lang="ru-RU" sz="1600" b="1" i="0"/>
        </a:p>
      </xdr:txBody>
    </xdr:sp>
    <xdr:clientData/>
  </xdr:oneCellAnchor>
  <xdr:oneCellAnchor>
    <xdr:from>
      <xdr:col>1</xdr:col>
      <xdr:colOff>438149</xdr:colOff>
      <xdr:row>94</xdr:row>
      <xdr:rowOff>57151</xdr:rowOff>
    </xdr:from>
    <xdr:ext cx="1653273" cy="34278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438149" y="23651937"/>
          <a:ext cx="165327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FAVORITE II 2023</a:t>
          </a:r>
          <a:endParaRPr lang="ru-RU" sz="1600" b="1" i="0"/>
        </a:p>
      </xdr:txBody>
    </xdr:sp>
    <xdr:clientData/>
  </xdr:oneCellAnchor>
  <xdr:oneCellAnchor>
    <xdr:from>
      <xdr:col>1</xdr:col>
      <xdr:colOff>517071</xdr:colOff>
      <xdr:row>114</xdr:row>
      <xdr:rowOff>54429</xdr:rowOff>
    </xdr:from>
    <xdr:ext cx="1041311" cy="342786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517071" y="31378072"/>
          <a:ext cx="1041311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 i="0"/>
            <a:t>MAESTRO</a:t>
          </a:r>
          <a:endParaRPr lang="ru-RU" sz="1600" b="1" i="0"/>
        </a:p>
      </xdr:txBody>
    </xdr:sp>
    <xdr:clientData/>
  </xdr:oneCellAnchor>
  <xdr:twoCellAnchor editAs="oneCell">
    <xdr:from>
      <xdr:col>1</xdr:col>
      <xdr:colOff>158752</xdr:colOff>
      <xdr:row>96</xdr:row>
      <xdr:rowOff>127000</xdr:rowOff>
    </xdr:from>
    <xdr:to>
      <xdr:col>1</xdr:col>
      <xdr:colOff>762430</xdr:colOff>
      <xdr:row>99</xdr:row>
      <xdr:rowOff>113391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3025" r="3883" b="33499"/>
        <a:stretch/>
      </xdr:blipFill>
      <xdr:spPr>
        <a:xfrm>
          <a:off x="158752" y="23574375"/>
          <a:ext cx="603678" cy="581704"/>
        </a:xfrm>
        <a:prstGeom prst="rect">
          <a:avLst/>
        </a:prstGeom>
      </xdr:spPr>
    </xdr:pic>
    <xdr:clientData/>
  </xdr:twoCellAnchor>
  <xdr:twoCellAnchor editAs="oneCell">
    <xdr:from>
      <xdr:col>1</xdr:col>
      <xdr:colOff>388938</xdr:colOff>
      <xdr:row>77</xdr:row>
      <xdr:rowOff>31751</xdr:rowOff>
    </xdr:from>
    <xdr:to>
      <xdr:col>2</xdr:col>
      <xdr:colOff>75803</xdr:colOff>
      <xdr:row>80</xdr:row>
      <xdr:rowOff>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88938" y="19700876"/>
          <a:ext cx="591740" cy="563562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77</xdr:row>
      <xdr:rowOff>39689</xdr:rowOff>
    </xdr:from>
    <xdr:to>
      <xdr:col>3</xdr:col>
      <xdr:colOff>194915</xdr:colOff>
      <xdr:row>80</xdr:row>
      <xdr:rowOff>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286000" y="19708814"/>
          <a:ext cx="562841" cy="555625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77</xdr:row>
      <xdr:rowOff>39688</xdr:rowOff>
    </xdr:from>
    <xdr:to>
      <xdr:col>2</xdr:col>
      <xdr:colOff>720850</xdr:colOff>
      <xdr:row>79</xdr:row>
      <xdr:rowOff>190501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63625" y="19708813"/>
          <a:ext cx="562100" cy="547688"/>
        </a:xfrm>
        <a:prstGeom prst="rect">
          <a:avLst/>
        </a:prstGeom>
      </xdr:spPr>
    </xdr:pic>
    <xdr:clientData/>
  </xdr:twoCellAnchor>
  <xdr:twoCellAnchor editAs="oneCell">
    <xdr:from>
      <xdr:col>2</xdr:col>
      <xdr:colOff>785812</xdr:colOff>
      <xdr:row>77</xdr:row>
      <xdr:rowOff>39688</xdr:rowOff>
    </xdr:from>
    <xdr:to>
      <xdr:col>2</xdr:col>
      <xdr:colOff>1326292</xdr:colOff>
      <xdr:row>79</xdr:row>
      <xdr:rowOff>190500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690687" y="19708813"/>
          <a:ext cx="540480" cy="547687"/>
        </a:xfrm>
        <a:prstGeom prst="rect">
          <a:avLst/>
        </a:prstGeom>
      </xdr:spPr>
    </xdr:pic>
    <xdr:clientData/>
  </xdr:twoCellAnchor>
  <xdr:twoCellAnchor editAs="oneCell">
    <xdr:from>
      <xdr:col>1</xdr:col>
      <xdr:colOff>365581</xdr:colOff>
      <xdr:row>26</xdr:row>
      <xdr:rowOff>39006</xdr:rowOff>
    </xdr:from>
    <xdr:to>
      <xdr:col>2</xdr:col>
      <xdr:colOff>109507</xdr:colOff>
      <xdr:row>29</xdr:row>
      <xdr:rowOff>41273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r="3884" b="34777"/>
        <a:stretch/>
      </xdr:blipFill>
      <xdr:spPr>
        <a:xfrm>
          <a:off x="365581" y="9595756"/>
          <a:ext cx="648801" cy="597581"/>
        </a:xfrm>
        <a:prstGeom prst="rect">
          <a:avLst/>
        </a:prstGeom>
      </xdr:spPr>
    </xdr:pic>
    <xdr:clientData/>
  </xdr:twoCellAnchor>
  <xdr:twoCellAnchor editAs="oneCell">
    <xdr:from>
      <xdr:col>2</xdr:col>
      <xdr:colOff>905331</xdr:colOff>
      <xdr:row>26</xdr:row>
      <xdr:rowOff>37419</xdr:rowOff>
    </xdr:from>
    <xdr:to>
      <xdr:col>2</xdr:col>
      <xdr:colOff>1517423</xdr:colOff>
      <xdr:row>29</xdr:row>
      <xdr:rowOff>46036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810206" y="9657669"/>
          <a:ext cx="612092" cy="608693"/>
        </a:xfrm>
        <a:prstGeom prst="rect">
          <a:avLst/>
        </a:prstGeom>
      </xdr:spPr>
    </xdr:pic>
    <xdr:clientData/>
  </xdr:twoCellAnchor>
  <xdr:twoCellAnchor editAs="oneCell">
    <xdr:from>
      <xdr:col>3</xdr:col>
      <xdr:colOff>42863</xdr:colOff>
      <xdr:row>26</xdr:row>
      <xdr:rowOff>38100</xdr:rowOff>
    </xdr:from>
    <xdr:to>
      <xdr:col>3</xdr:col>
      <xdr:colOff>666751</xdr:colOff>
      <xdr:row>29</xdr:row>
      <xdr:rowOff>69849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547938" y="9658350"/>
          <a:ext cx="623888" cy="631825"/>
        </a:xfrm>
        <a:prstGeom prst="rect">
          <a:avLst/>
        </a:prstGeom>
      </xdr:spPr>
    </xdr:pic>
    <xdr:clientData/>
  </xdr:twoCellAnchor>
  <xdr:twoCellAnchor editAs="oneCell">
    <xdr:from>
      <xdr:col>3</xdr:col>
      <xdr:colOff>746125</xdr:colOff>
      <xdr:row>26</xdr:row>
      <xdr:rowOff>30163</xdr:rowOff>
    </xdr:from>
    <xdr:to>
      <xdr:col>4</xdr:col>
      <xdr:colOff>150245</xdr:colOff>
      <xdr:row>29</xdr:row>
      <xdr:rowOff>61911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251200" y="9650413"/>
          <a:ext cx="661421" cy="631824"/>
        </a:xfrm>
        <a:prstGeom prst="rect">
          <a:avLst/>
        </a:prstGeom>
      </xdr:spPr>
    </xdr:pic>
    <xdr:clientData/>
  </xdr:twoCellAnchor>
  <xdr:twoCellAnchor>
    <xdr:from>
      <xdr:col>1</xdr:col>
      <xdr:colOff>452438</xdr:colOff>
      <xdr:row>7</xdr:row>
      <xdr:rowOff>180975</xdr:rowOff>
    </xdr:from>
    <xdr:to>
      <xdr:col>3</xdr:col>
      <xdr:colOff>936626</xdr:colOff>
      <xdr:row>10</xdr:row>
      <xdr:rowOff>136378</xdr:rowOff>
    </xdr:to>
    <xdr:grpSp>
      <xdr:nvGrpSpPr>
        <xdr:cNvPr id="68" name="Группа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GrpSpPr/>
      </xdr:nvGrpSpPr>
      <xdr:grpSpPr>
        <a:xfrm>
          <a:off x="452438" y="2791946"/>
          <a:ext cx="3139982" cy="560520"/>
          <a:chOff x="452438" y="2776538"/>
          <a:chExt cx="2992438" cy="550715"/>
        </a:xfrm>
      </xdr:grpSpPr>
      <xdr:pic>
        <xdr:nvPicPr>
          <xdr:cNvPr id="63" name="Рисунок 62">
            <a:extLst>
              <a:ext uri="{FF2B5EF4-FFF2-40B4-BE49-F238E27FC236}">
                <a16:creationId xmlns:a16="http://schemas.microsoft.com/office/drawing/2014/main" xmlns="" id="{00000000-0008-0000-0000-00003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6"/>
          <a:stretch>
            <a:fillRect/>
          </a:stretch>
        </xdr:blipFill>
        <xdr:spPr>
          <a:xfrm>
            <a:off x="452438" y="2776538"/>
            <a:ext cx="2992438" cy="550715"/>
          </a:xfrm>
          <a:prstGeom prst="rect">
            <a:avLst/>
          </a:prstGeom>
        </xdr:spPr>
      </xdr:pic>
      <xdr:pic>
        <xdr:nvPicPr>
          <xdr:cNvPr id="66" name="Рисунок 65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7"/>
          <a:stretch>
            <a:fillRect/>
          </a:stretch>
        </xdr:blipFill>
        <xdr:spPr>
          <a:xfrm>
            <a:off x="2071688" y="2794001"/>
            <a:ext cx="523874" cy="517326"/>
          </a:xfrm>
          <a:prstGeom prst="rect">
            <a:avLst/>
          </a:prstGeom>
        </xdr:spPr>
      </xdr:pic>
      <xdr:pic>
        <xdr:nvPicPr>
          <xdr:cNvPr id="67" name="Рисунок 66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8"/>
          <a:stretch>
            <a:fillRect/>
          </a:stretch>
        </xdr:blipFill>
        <xdr:spPr>
          <a:xfrm>
            <a:off x="476251" y="2786064"/>
            <a:ext cx="515937" cy="503197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127000</xdr:colOff>
      <xdr:row>115</xdr:row>
      <xdr:rowOff>23812</xdr:rowOff>
    </xdr:from>
    <xdr:to>
      <xdr:col>7</xdr:col>
      <xdr:colOff>321515</xdr:colOff>
      <xdr:row>120</xdr:row>
      <xdr:rowOff>93439</xdr:rowOff>
    </xdr:to>
    <xdr:grpSp>
      <xdr:nvGrpSpPr>
        <xdr:cNvPr id="112" name="Группа 11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GrpSpPr/>
      </xdr:nvGrpSpPr>
      <xdr:grpSpPr>
        <a:xfrm>
          <a:off x="5203265" y="24575900"/>
          <a:ext cx="3119250" cy="1078157"/>
          <a:chOff x="1973892" y="1485631"/>
          <a:chExt cx="3123453" cy="1061814"/>
        </a:xfrm>
      </xdr:grpSpPr>
      <xdr:pic>
        <xdr:nvPicPr>
          <xdr:cNvPr id="113" name="Рисунок 112">
            <a:extLst>
              <a:ext uri="{FF2B5EF4-FFF2-40B4-BE49-F238E27FC236}">
                <a16:creationId xmlns:a16="http://schemas.microsoft.com/office/drawing/2014/main" xmlns="" id="{00000000-0008-0000-0000-00007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973892" y="1485631"/>
            <a:ext cx="3123453" cy="1061814"/>
          </a:xfrm>
          <a:prstGeom prst="rect">
            <a:avLst/>
          </a:prstGeo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114" name="Рисунок 113">
            <a:extLst>
              <a:ext uri="{FF2B5EF4-FFF2-40B4-BE49-F238E27FC236}">
                <a16:creationId xmlns:a16="http://schemas.microsoft.com/office/drawing/2014/main" xmlns="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0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1">
                    <a14:imgEffect>
                      <a14:backgroundRemoval t="0" b="100000" l="0" r="100000">
                        <a14:foregroundMark x1="65986" y1="10714" x2="77551" y2="12857"/>
                        <a14:foregroundMark x1="90476" y1="38571" x2="91156" y2="20714"/>
                        <a14:foregroundMark x1="91156" y1="76429" x2="92517" y2="58571"/>
                        <a14:foregroundMark x1="62585" y1="87857" x2="76190" y2="89286"/>
                        <a14:foregroundMark x1="15646" y1="10714" x2="29252" y2="12857"/>
                        <a14:backgroundMark x1="24490" y1="28571" x2="28571" y2="37143"/>
                        <a14:backgroundMark x1="36735" y1="23571" x2="680" y2="32857"/>
                        <a14:backgroundMark x1="3401" y1="7857" x2="43537" y2="0"/>
                        <a14:backgroundMark x1="42857" y1="5000" x2="58503" y2="25714"/>
                        <a14:backgroundMark x1="59864" y1="6429" x2="95238" y2="2143"/>
                        <a14:backgroundMark x1="57823" y1="24286" x2="68027" y2="32857"/>
                        <a14:backgroundMark x1="52381" y1="49286" x2="48299" y2="99286"/>
                        <a14:backgroundMark x1="61905" y1="94286" x2="99320" y2="95714"/>
                        <a14:backgroundMark x1="34694" y1="95714" x2="0" y2="93571"/>
                        <a14:backgroundMark x1="96599" y1="19286" x2="99320" y2="70714"/>
                      </a14:backgroundRemoval>
                    </a14:imgEffect>
                    <a14:imgEffect>
                      <a14:brightnessContrast bright="-58000" contrast="-1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480082" y="1929558"/>
            <a:ext cx="107611" cy="102487"/>
          </a:xfrm>
          <a:prstGeom prst="rect">
            <a:avLst/>
          </a:prstGeom>
          <a:solidFill>
            <a:srgbClr val="F3F4F5"/>
          </a:solidFill>
        </xdr:spPr>
      </xdr:pic>
    </xdr:grpSp>
    <xdr:clientData/>
  </xdr:twoCellAnchor>
  <xdr:twoCellAnchor>
    <xdr:from>
      <xdr:col>4</xdr:col>
      <xdr:colOff>1063625</xdr:colOff>
      <xdr:row>56</xdr:row>
      <xdr:rowOff>1</xdr:rowOff>
    </xdr:from>
    <xdr:to>
      <xdr:col>7</xdr:col>
      <xdr:colOff>534816</xdr:colOff>
      <xdr:row>62</xdr:row>
      <xdr:rowOff>83890</xdr:rowOff>
    </xdr:to>
    <xdr:grpSp>
      <xdr:nvGrpSpPr>
        <xdr:cNvPr id="118" name="Группа 117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GrpSpPr/>
      </xdr:nvGrpSpPr>
      <xdr:grpSpPr>
        <a:xfrm>
          <a:off x="4974478" y="12505766"/>
          <a:ext cx="3561338" cy="1294124"/>
          <a:chOff x="5937324" y="1461206"/>
          <a:chExt cx="3305004" cy="1123701"/>
        </a:xfrm>
      </xdr:grpSpPr>
      <xdr:pic>
        <xdr:nvPicPr>
          <xdr:cNvPr id="119" name="Рисунок 118">
            <a:extLst>
              <a:ext uri="{FF2B5EF4-FFF2-40B4-BE49-F238E27FC236}">
                <a16:creationId xmlns:a16="http://schemas.microsoft.com/office/drawing/2014/main" xmlns="" id="{00000000-0008-0000-0000-00007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37324" y="1461206"/>
            <a:ext cx="3305004" cy="1123701"/>
          </a:xfrm>
          <a:prstGeom prst="rect">
            <a:avLst/>
          </a:prstGeom>
        </xdr:spPr>
      </xdr:pic>
      <xdr:pic>
        <xdr:nvPicPr>
          <xdr:cNvPr id="120" name="Рисунок 119">
            <a:extLst>
              <a:ext uri="{FF2B5EF4-FFF2-40B4-BE49-F238E27FC236}">
                <a16:creationId xmlns:a16="http://schemas.microsoft.com/office/drawing/2014/main" xmlns="" id="{00000000-0008-0000-0000-00007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1">
                    <a14:imgEffect>
                      <a14:backgroundRemoval t="0" b="100000" l="0" r="100000">
                        <a14:foregroundMark x1="65986" y1="10714" x2="77551" y2="12857"/>
                        <a14:foregroundMark x1="90476" y1="38571" x2="91156" y2="20714"/>
                        <a14:foregroundMark x1="91156" y1="76429" x2="92517" y2="58571"/>
                        <a14:foregroundMark x1="62585" y1="87857" x2="76190" y2="89286"/>
                        <a14:foregroundMark x1="15646" y1="10714" x2="29252" y2="12857"/>
                        <a14:backgroundMark x1="24490" y1="28571" x2="28571" y2="37143"/>
                        <a14:backgroundMark x1="36735" y1="23571" x2="680" y2="32857"/>
                        <a14:backgroundMark x1="3401" y1="7857" x2="43537" y2="0"/>
                        <a14:backgroundMark x1="42857" y1="5000" x2="58503" y2="25714"/>
                        <a14:backgroundMark x1="59864" y1="6429" x2="95238" y2="2143"/>
                        <a14:backgroundMark x1="57823" y1="24286" x2="68027" y2="32857"/>
                        <a14:backgroundMark x1="52381" y1="49286" x2="48299" y2="99286"/>
                        <a14:backgroundMark x1="61905" y1="94286" x2="99320" y2="95714"/>
                        <a14:backgroundMark x1="34694" y1="95714" x2="0" y2="93571"/>
                        <a14:backgroundMark x1="96599" y1="19286" x2="99320" y2="70714"/>
                      </a14:backgroundRemoval>
                    </a14:imgEffect>
                    <a14:imgEffect>
                      <a14:brightnessContrast bright="-58000" contrast="-1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536020" y="1920569"/>
            <a:ext cx="107611" cy="102487"/>
          </a:xfrm>
          <a:prstGeom prst="rect">
            <a:avLst/>
          </a:prstGeom>
          <a:solidFill>
            <a:srgbClr val="F3F4F5"/>
          </a:solidFill>
        </xdr:spPr>
      </xdr:pic>
    </xdr:grpSp>
    <xdr:clientData/>
  </xdr:twoCellAnchor>
  <xdr:oneCellAnchor>
    <xdr:from>
      <xdr:col>0</xdr:col>
      <xdr:colOff>0</xdr:colOff>
      <xdr:row>134</xdr:row>
      <xdr:rowOff>23812</xdr:rowOff>
    </xdr:from>
    <xdr:ext cx="106150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0" y="34583687"/>
          <a:ext cx="10615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bg1"/>
              </a:solidFill>
            </a:rPr>
            <a:t>WI-FI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ru-RU" sz="1100" baseline="0">
              <a:solidFill>
                <a:schemeClr val="bg1"/>
              </a:solidFill>
            </a:rPr>
            <a:t>МОДУЛЬ</a:t>
          </a:r>
          <a:endParaRPr lang="ru-RU" sz="11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134</xdr:row>
      <xdr:rowOff>127001</xdr:rowOff>
    </xdr:from>
    <xdr:to>
      <xdr:col>2</xdr:col>
      <xdr:colOff>1562768</xdr:colOff>
      <xdr:row>137</xdr:row>
      <xdr:rowOff>7938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 b="19429"/>
        <a:stretch/>
      </xdr:blipFill>
      <xdr:spPr>
        <a:xfrm>
          <a:off x="0" y="32950151"/>
          <a:ext cx="2467643" cy="1404937"/>
        </a:xfrm>
        <a:prstGeom prst="rect">
          <a:avLst/>
        </a:prstGeom>
      </xdr:spPr>
    </xdr:pic>
    <xdr:clientData/>
  </xdr:twoCellAnchor>
  <xdr:twoCellAnchor editAs="oneCell">
    <xdr:from>
      <xdr:col>4</xdr:col>
      <xdr:colOff>1095377</xdr:colOff>
      <xdr:row>134</xdr:row>
      <xdr:rowOff>185739</xdr:rowOff>
    </xdr:from>
    <xdr:to>
      <xdr:col>6</xdr:col>
      <xdr:colOff>520829</xdr:colOff>
      <xdr:row>136</xdr:row>
      <xdr:rowOff>95250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2" y="34745614"/>
          <a:ext cx="1767014" cy="1227136"/>
        </a:xfrm>
        <a:prstGeom prst="rect">
          <a:avLst/>
        </a:prstGeom>
      </xdr:spPr>
    </xdr:pic>
    <xdr:clientData/>
  </xdr:twoCellAnchor>
  <xdr:oneCellAnchor>
    <xdr:from>
      <xdr:col>9</xdr:col>
      <xdr:colOff>514350</xdr:colOff>
      <xdr:row>135</xdr:row>
      <xdr:rowOff>342900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10620375" y="2286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9525</xdr:colOff>
      <xdr:row>135</xdr:row>
      <xdr:rowOff>14287</xdr:rowOff>
    </xdr:from>
    <xdr:ext cx="5562600" cy="94773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8505825" y="33142237"/>
          <a:ext cx="5562600" cy="947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rtl="0" eaLnBrk="1" latinLnBrk="0" hangingPunct="1"/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ПОЛНОСТЬЮ РУСИФИЦИРОВАННОЕ ПРИЛОЖЕНИЕ ДЛЯ УПРАВЛЕНИЯ </a:t>
          </a:r>
        </a:p>
        <a:p>
          <a:pPr rtl="0" eaLnBrk="1" latinLnBrk="0" hangingPunct="1"/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ВСЕМИ ФУНКЦИЯМИ  СПЛИТ-СИСТЕМ</a:t>
          </a:r>
          <a:endParaRPr lang="ru-RU" b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ВОЗМОЖНОСТЬ УПРАВЛЕНИЯ ПО </a:t>
          </a:r>
          <a:r>
            <a:rPr 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WI-FI </a:t>
          </a:r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КАК ИЗ ДОМАШНЕЙ СЕТИ.</a:t>
          </a:r>
          <a:endParaRPr lang="ru-RU" b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УДОБНОЕ </a:t>
          </a:r>
          <a:r>
            <a:rPr 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USB-</a:t>
          </a:r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ПОДКЛЮЧЕНИЕ В КОМПЛЕКТЕ</a:t>
          </a:r>
          <a:endParaRPr lang="ru-RU" b="0">
            <a:solidFill>
              <a:schemeClr val="bg1"/>
            </a:solidFill>
            <a:effectLst/>
          </a:endParaRPr>
        </a:p>
        <a:p>
          <a:pPr rtl="0" eaLnBrk="1" latinLnBrk="0" hangingPunct="1"/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СОЕДИНИТЕЛЬНЫЙ </a:t>
          </a:r>
          <a:r>
            <a:rPr 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USB-</a:t>
          </a:r>
          <a:r>
            <a:rPr lang="ru-RU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КАБЕЛЬ В КОМПЛЕКТЕ</a:t>
          </a:r>
          <a:endParaRPr lang="ru-RU" b="0">
            <a:solidFill>
              <a:schemeClr val="bg1"/>
            </a:solidFill>
            <a:effectLst/>
          </a:endParaRPr>
        </a:p>
      </xdr:txBody>
    </xdr:sp>
    <xdr:clientData/>
  </xdr:oneCellAnchor>
  <xdr:twoCellAnchor>
    <xdr:from>
      <xdr:col>3</xdr:col>
      <xdr:colOff>495300</xdr:colOff>
      <xdr:row>117</xdr:row>
      <xdr:rowOff>161925</xdr:rowOff>
    </xdr:from>
    <xdr:to>
      <xdr:col>3</xdr:col>
      <xdr:colOff>1078376</xdr:colOff>
      <xdr:row>120</xdr:row>
      <xdr:rowOff>161925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6708" t="4311" r="8330" b="35334"/>
        <a:stretch/>
      </xdr:blipFill>
      <xdr:spPr>
        <a:xfrm>
          <a:off x="3000375" y="31584900"/>
          <a:ext cx="583076" cy="60007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847725</xdr:colOff>
      <xdr:row>96</xdr:row>
      <xdr:rowOff>133350</xdr:rowOff>
    </xdr:from>
    <xdr:to>
      <xdr:col>2</xdr:col>
      <xdr:colOff>552450</xdr:colOff>
      <xdr:row>99</xdr:row>
      <xdr:rowOff>100755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5856" t="2087" r="450" b="36217"/>
        <a:stretch/>
      </xdr:blipFill>
      <xdr:spPr>
        <a:xfrm>
          <a:off x="847725" y="23755350"/>
          <a:ext cx="609600" cy="567480"/>
        </a:xfrm>
        <a:prstGeom prst="rect">
          <a:avLst/>
        </a:prstGeom>
      </xdr:spPr>
    </xdr:pic>
    <xdr:clientData/>
  </xdr:twoCellAnchor>
  <xdr:twoCellAnchor editAs="oneCell">
    <xdr:from>
      <xdr:col>2</xdr:col>
      <xdr:colOff>170089</xdr:colOff>
      <xdr:row>26</xdr:row>
      <xdr:rowOff>23814</xdr:rowOff>
    </xdr:from>
    <xdr:to>
      <xdr:col>2</xdr:col>
      <xdr:colOff>843643</xdr:colOff>
      <xdr:row>29</xdr:row>
      <xdr:rowOff>63500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 b="34007"/>
        <a:stretch/>
      </xdr:blipFill>
      <xdr:spPr>
        <a:xfrm>
          <a:off x="1074964" y="9644064"/>
          <a:ext cx="673554" cy="639762"/>
        </a:xfrm>
        <a:prstGeom prst="rect">
          <a:avLst/>
        </a:prstGeom>
      </xdr:spPr>
    </xdr:pic>
    <xdr:clientData/>
  </xdr:twoCellAnchor>
  <xdr:twoCellAnchor editAs="oneCell">
    <xdr:from>
      <xdr:col>3</xdr:col>
      <xdr:colOff>860425</xdr:colOff>
      <xdr:row>43</xdr:row>
      <xdr:rowOff>11113</xdr:rowOff>
    </xdr:from>
    <xdr:to>
      <xdr:col>4</xdr:col>
      <xdr:colOff>264545</xdr:colOff>
      <xdr:row>46</xdr:row>
      <xdr:rowOff>42861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365500" y="13031788"/>
          <a:ext cx="661421" cy="631824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120</xdr:row>
      <xdr:rowOff>76200</xdr:rowOff>
    </xdr:from>
    <xdr:to>
      <xdr:col>4</xdr:col>
      <xdr:colOff>489857</xdr:colOff>
      <xdr:row>123</xdr:row>
      <xdr:rowOff>179797</xdr:rowOff>
    </xdr:to>
    <xdr:grpSp>
      <xdr:nvGrpSpPr>
        <xdr:cNvPr id="109" name="Группа 108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GrpSpPr/>
      </xdr:nvGrpSpPr>
      <xdr:grpSpPr>
        <a:xfrm>
          <a:off x="95250" y="25636818"/>
          <a:ext cx="4305460" cy="708714"/>
          <a:chOff x="4342945" y="13498286"/>
          <a:chExt cx="4163786" cy="720000"/>
        </a:xfrm>
      </xdr:grpSpPr>
      <xdr:pic>
        <xdr:nvPicPr>
          <xdr:cNvPr id="110" name="Рисунок 109">
            <a:extLst>
              <a:ext uri="{FF2B5EF4-FFF2-40B4-BE49-F238E27FC236}">
                <a16:creationId xmlns:a16="http://schemas.microsoft.com/office/drawing/2014/main" xmlns="" id="{00000000-0008-0000-0000-00006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2945" y="13498286"/>
            <a:ext cx="720000" cy="720000"/>
          </a:xfrm>
          <a:prstGeom prst="rect">
            <a:avLst/>
          </a:prstGeom>
        </xdr:spPr>
      </xdr:pic>
      <xdr:sp macro="" textlink="">
        <xdr:nvSpPr>
          <xdr:cNvPr id="111" name="Подзаголовок 5">
            <a:extLst>
              <a:ext uri="{FF2B5EF4-FFF2-40B4-BE49-F238E27FC236}">
                <a16:creationId xmlns:a16="http://schemas.microsoft.com/office/drawing/2014/main" xmlns="" id="{00000000-0008-0000-0000-00006F000000}"/>
              </a:ext>
            </a:extLst>
          </xdr:cNvPr>
          <xdr:cNvSpPr txBox="1">
            <a:spLocks/>
          </xdr:cNvSpPr>
        </xdr:nvSpPr>
        <xdr:spPr>
          <a:xfrm>
            <a:off x="5150302" y="13765893"/>
            <a:ext cx="3356429" cy="263071"/>
          </a:xfrm>
          <a:prstGeom prst="rect">
            <a:avLst/>
          </a:prstGeom>
        </xdr:spPr>
        <xdr:txBody>
          <a:bodyPr vert="horz" wrap="square" lIns="91440" tIns="45720" rIns="91440" bIns="45720" rtlCol="0">
            <a:normAutofit fontScale="85000" lnSpcReduction="20000"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ru-RU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en-US" sz="1900" b="1" spc="100">
              <a:solidFill>
                <a:schemeClr val="bg1"/>
              </a:solidFill>
              <a:latin typeface="Century Gothic" panose="020B0502020202020204" pitchFamily="34" charset="0"/>
            </a:endParaRPr>
          </a:p>
          <a:p>
            <a:endParaRPr lang="en-US" sz="16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161925</xdr:colOff>
      <xdr:row>61</xdr:row>
      <xdr:rowOff>38100</xdr:rowOff>
    </xdr:from>
    <xdr:to>
      <xdr:col>4</xdr:col>
      <xdr:colOff>556532</xdr:colOff>
      <xdr:row>64</xdr:row>
      <xdr:rowOff>141697</xdr:rowOff>
    </xdr:to>
    <xdr:grpSp>
      <xdr:nvGrpSpPr>
        <xdr:cNvPr id="115" name="Группа 114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GrpSpPr/>
      </xdr:nvGrpSpPr>
      <xdr:grpSpPr>
        <a:xfrm>
          <a:off x="161925" y="13552394"/>
          <a:ext cx="4305460" cy="708715"/>
          <a:chOff x="4342945" y="13498286"/>
          <a:chExt cx="4163786" cy="720000"/>
        </a:xfrm>
      </xdr:grpSpPr>
      <xdr:pic>
        <xdr:nvPicPr>
          <xdr:cNvPr id="116" name="Рисунок 115">
            <a:extLst>
              <a:ext uri="{FF2B5EF4-FFF2-40B4-BE49-F238E27FC236}">
                <a16:creationId xmlns:a16="http://schemas.microsoft.com/office/drawing/2014/main" xmlns="" id="{00000000-0008-0000-0000-00007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biLevel thresh="2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2945" y="13498286"/>
            <a:ext cx="720000" cy="720000"/>
          </a:xfrm>
          <a:prstGeom prst="rect">
            <a:avLst/>
          </a:prstGeom>
        </xdr:spPr>
      </xdr:pic>
      <xdr:sp macro="" textlink="">
        <xdr:nvSpPr>
          <xdr:cNvPr id="117" name="Подзаголовок 5">
            <a:extLst>
              <a:ext uri="{FF2B5EF4-FFF2-40B4-BE49-F238E27FC236}">
                <a16:creationId xmlns:a16="http://schemas.microsoft.com/office/drawing/2014/main" xmlns="" id="{00000000-0008-0000-0000-000075000000}"/>
              </a:ext>
            </a:extLst>
          </xdr:cNvPr>
          <xdr:cNvSpPr txBox="1">
            <a:spLocks/>
          </xdr:cNvSpPr>
        </xdr:nvSpPr>
        <xdr:spPr>
          <a:xfrm>
            <a:off x="5150302" y="13765893"/>
            <a:ext cx="3356429" cy="263071"/>
          </a:xfrm>
          <a:prstGeom prst="rect">
            <a:avLst/>
          </a:prstGeom>
        </xdr:spPr>
        <xdr:txBody>
          <a:bodyPr vert="horz" wrap="square" lIns="91440" tIns="45720" rIns="91440" bIns="45720" rtlCol="0">
            <a:normAutofit fontScale="85000" lnSpcReduction="20000"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ru-RU" sz="1800" b="1" i="0" u="none" strike="noStrike" kern="1200" spc="100" baseline="0">
              <a:solidFill>
                <a:schemeClr val="bg1"/>
              </a:solidFill>
              <a:latin typeface="+mn-lt"/>
              <a:ea typeface="+mn-ea"/>
              <a:cs typeface="+mn-cs"/>
            </a:endParaRPr>
          </a:p>
          <a:p>
            <a:endParaRPr lang="en-US" sz="1900" b="1" spc="100">
              <a:solidFill>
                <a:schemeClr val="bg1"/>
              </a:solidFill>
              <a:latin typeface="Century Gothic" panose="020B0502020202020204" pitchFamily="34" charset="0"/>
            </a:endParaRPr>
          </a:p>
          <a:p>
            <a:endParaRPr lang="en-US" sz="16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  <a:p>
            <a:endParaRPr lang="ru-RU" sz="1400" b="1" spc="1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3</xdr:col>
      <xdr:colOff>246529</xdr:colOff>
      <xdr:row>5</xdr:row>
      <xdr:rowOff>22412</xdr:rowOff>
    </xdr:from>
    <xdr:ext cx="1035476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948D22E6-7410-73A0-4327-16F16AB1FD69}"/>
            </a:ext>
          </a:extLst>
        </xdr:cNvPr>
        <xdr:cNvSpPr txBox="1"/>
      </xdr:nvSpPr>
      <xdr:spPr>
        <a:xfrm>
          <a:off x="2902323" y="2241177"/>
          <a:ext cx="10354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chemeClr val="bg1"/>
              </a:solidFill>
            </a:rPr>
            <a:t>РАСПРОДАЖА</a:t>
          </a:r>
        </a:p>
      </xdr:txBody>
    </xdr:sp>
    <xdr:clientData/>
  </xdr:oneCellAnchor>
  <xdr:oneCellAnchor>
    <xdr:from>
      <xdr:col>3</xdr:col>
      <xdr:colOff>212912</xdr:colOff>
      <xdr:row>23</xdr:row>
      <xdr:rowOff>33618</xdr:rowOff>
    </xdr:from>
    <xdr:ext cx="1035476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5DC278FF-FEBA-466B-8200-24A4701B88B0}"/>
            </a:ext>
          </a:extLst>
        </xdr:cNvPr>
        <xdr:cNvSpPr txBox="1"/>
      </xdr:nvSpPr>
      <xdr:spPr>
        <a:xfrm>
          <a:off x="2868706" y="8325971"/>
          <a:ext cx="10354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chemeClr val="bg1"/>
              </a:solidFill>
            </a:rPr>
            <a:t>РАСПРОДАЖА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GHWX08ev21A" TargetMode="External"/><Relationship Id="rId1" Type="http://schemas.openxmlformats.org/officeDocument/2006/relationships/hyperlink" Target="https://www.youtube.com/watch?v=MA7jjEbpmBQ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"/>
  <sheetViews>
    <sheetView tabSelected="1" view="pageBreakPreview" zoomScale="85" zoomScaleNormal="80" zoomScaleSheetLayoutView="85" workbookViewId="0">
      <pane xSplit="4" ySplit="4" topLeftCell="E5" activePane="bottomRight" state="frozen"/>
      <selection activeCell="B21" sqref="B21"/>
      <selection pane="topRight" activeCell="B21" sqref="B21"/>
      <selection pane="bottomLeft" activeCell="B21" sqref="B21"/>
      <selection pane="bottomRight" activeCell="C14" sqref="C14"/>
    </sheetView>
  </sheetViews>
  <sheetFormatPr defaultRowHeight="15.75" outlineLevelCol="1"/>
  <cols>
    <col min="1" max="1" width="13.85546875" style="1" hidden="1" customWidth="1" outlineLevel="1"/>
    <col min="2" max="2" width="13.5703125" style="1" customWidth="1" collapsed="1"/>
    <col min="3" max="3" width="26.140625" style="1" customWidth="1"/>
    <col min="4" max="4" width="18.85546875" style="1" customWidth="1"/>
    <col min="5" max="5" width="17.42578125" style="1" customWidth="1"/>
    <col min="6" max="6" width="17.7109375" style="1" customWidth="1"/>
    <col min="7" max="7" width="26.140625" style="1" customWidth="1"/>
    <col min="8" max="8" width="9.7109375" style="1" customWidth="1"/>
    <col min="9" max="9" width="18.5703125" style="1" customWidth="1"/>
    <col min="10" max="10" width="11.5703125" style="1" customWidth="1"/>
    <col min="11" max="13" width="11.5703125" style="17" hidden="1" customWidth="1" outlineLevel="1"/>
    <col min="14" max="14" width="11.28515625" style="17" customWidth="1" collapsed="1"/>
    <col min="15" max="15" width="11.28515625" style="17" customWidth="1"/>
    <col min="16" max="16384" width="9.140625" style="1"/>
  </cols>
  <sheetData>
    <row r="1" spans="1:15" ht="97.5" customHeight="1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s="2" customFormat="1">
      <c r="B2" s="120" t="s">
        <v>334</v>
      </c>
      <c r="C2" s="121"/>
      <c r="D2" s="27"/>
      <c r="E2" s="26"/>
      <c r="F2" s="26"/>
      <c r="G2" s="26"/>
      <c r="H2" s="26"/>
      <c r="I2" s="26"/>
      <c r="J2" s="26"/>
      <c r="K2" s="26"/>
      <c r="L2" s="26"/>
      <c r="M2" s="26"/>
      <c r="N2" s="22"/>
      <c r="O2" s="22"/>
    </row>
    <row r="3" spans="1:15" ht="15.75" customHeight="1">
      <c r="A3" s="106" t="s">
        <v>134</v>
      </c>
      <c r="B3" s="109" t="s">
        <v>0</v>
      </c>
      <c r="C3" s="109" t="s">
        <v>1</v>
      </c>
      <c r="D3" s="114" t="s">
        <v>2</v>
      </c>
      <c r="E3" s="110" t="s">
        <v>3</v>
      </c>
      <c r="F3" s="110"/>
      <c r="G3" s="111" t="s">
        <v>4</v>
      </c>
      <c r="H3" s="111" t="s">
        <v>5</v>
      </c>
      <c r="I3" s="111" t="s">
        <v>6</v>
      </c>
      <c r="J3" s="111" t="s">
        <v>7</v>
      </c>
      <c r="K3" s="112" t="s">
        <v>8</v>
      </c>
      <c r="L3" s="116" t="s">
        <v>9</v>
      </c>
      <c r="M3" s="112" t="s">
        <v>132</v>
      </c>
      <c r="N3" s="118" t="s">
        <v>10</v>
      </c>
      <c r="O3" s="116" t="s">
        <v>11</v>
      </c>
    </row>
    <row r="4" spans="1:15" ht="29.25" customHeight="1">
      <c r="A4" s="106"/>
      <c r="B4" s="109"/>
      <c r="C4" s="109"/>
      <c r="D4" s="114"/>
      <c r="E4" s="3" t="s">
        <v>12</v>
      </c>
      <c r="F4" s="3" t="s">
        <v>13</v>
      </c>
      <c r="G4" s="111"/>
      <c r="H4" s="111"/>
      <c r="I4" s="111"/>
      <c r="J4" s="111"/>
      <c r="K4" s="112"/>
      <c r="L4" s="117"/>
      <c r="M4" s="113"/>
      <c r="N4" s="119"/>
      <c r="O4" s="117"/>
    </row>
    <row r="5" spans="1:15" ht="15.75" customHeight="1">
      <c r="B5" s="4" t="s">
        <v>14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9" customFormat="1" ht="15" customHeight="1">
      <c r="B6" s="73"/>
      <c r="C6" s="73"/>
      <c r="D6" s="107"/>
      <c r="E6" s="107"/>
      <c r="F6" s="107"/>
      <c r="G6" s="107"/>
      <c r="H6" s="107"/>
      <c r="I6" s="123"/>
      <c r="J6" s="123"/>
      <c r="K6" s="123"/>
      <c r="L6" s="123"/>
      <c r="M6" s="123"/>
      <c r="N6" s="123"/>
      <c r="O6" s="123"/>
    </row>
    <row r="7" spans="1:15" s="9" customFormat="1">
      <c r="B7" s="74"/>
      <c r="C7" s="74"/>
      <c r="D7" s="108"/>
      <c r="E7" s="108"/>
      <c r="F7" s="108"/>
      <c r="G7" s="108"/>
      <c r="H7" s="108"/>
      <c r="I7" s="124"/>
      <c r="J7" s="124"/>
      <c r="K7" s="124"/>
      <c r="L7" s="124"/>
      <c r="M7" s="124"/>
      <c r="N7" s="124"/>
      <c r="O7" s="124"/>
    </row>
    <row r="8" spans="1:15" s="9" customFormat="1">
      <c r="B8" s="19"/>
      <c r="C8" s="19"/>
      <c r="D8" s="108"/>
      <c r="E8" s="108"/>
      <c r="F8" s="108"/>
      <c r="G8" s="108"/>
      <c r="H8" s="108"/>
      <c r="I8" s="124"/>
      <c r="J8" s="124"/>
      <c r="K8" s="124"/>
      <c r="L8" s="124"/>
      <c r="M8" s="124"/>
      <c r="N8" s="124"/>
      <c r="O8" s="124"/>
    </row>
    <row r="9" spans="1:15" s="9" customFormat="1">
      <c r="B9" s="19"/>
      <c r="C9" s="19"/>
      <c r="D9" s="108"/>
      <c r="E9" s="108"/>
      <c r="F9" s="108"/>
      <c r="G9" s="108"/>
      <c r="H9" s="108"/>
      <c r="I9" s="124"/>
      <c r="J9" s="124"/>
      <c r="K9" s="124"/>
      <c r="L9" s="124"/>
      <c r="M9" s="124"/>
      <c r="N9" s="124"/>
      <c r="O9" s="124"/>
    </row>
    <row r="10" spans="1:15" s="9" customFormat="1">
      <c r="B10" s="19"/>
      <c r="C10" s="19"/>
      <c r="D10" s="108"/>
      <c r="E10" s="108"/>
      <c r="F10" s="108"/>
      <c r="G10" s="108"/>
      <c r="H10" s="108"/>
      <c r="I10" s="124"/>
      <c r="J10" s="124"/>
      <c r="K10" s="124"/>
      <c r="L10" s="124"/>
      <c r="M10" s="124"/>
      <c r="N10" s="124"/>
      <c r="O10" s="124"/>
    </row>
    <row r="11" spans="1:15" s="9" customFormat="1" ht="15.75" customHeight="1">
      <c r="B11" s="19"/>
      <c r="C11" s="19"/>
      <c r="D11" s="108"/>
      <c r="E11" s="108"/>
      <c r="F11" s="108"/>
      <c r="G11" s="108"/>
      <c r="H11" s="108"/>
      <c r="I11" s="124"/>
      <c r="J11" s="124"/>
      <c r="K11" s="124"/>
      <c r="L11" s="124"/>
      <c r="M11" s="124"/>
      <c r="N11" s="124"/>
      <c r="O11" s="124"/>
    </row>
    <row r="12" spans="1:15" s="9" customFormat="1">
      <c r="B12" s="19"/>
      <c r="C12" s="19"/>
      <c r="D12" s="108"/>
      <c r="E12" s="108"/>
      <c r="F12" s="108"/>
      <c r="G12" s="108"/>
      <c r="H12" s="108"/>
      <c r="I12" s="124"/>
      <c r="J12" s="124"/>
      <c r="K12" s="124"/>
      <c r="L12" s="124"/>
      <c r="M12" s="124"/>
      <c r="N12" s="124"/>
      <c r="O12" s="124"/>
    </row>
    <row r="13" spans="1:15" s="9" customFormat="1" ht="16.5" thickBot="1">
      <c r="B13" s="19"/>
      <c r="C13" s="19"/>
      <c r="D13" s="108"/>
      <c r="E13" s="108"/>
      <c r="F13" s="108"/>
      <c r="G13" s="108"/>
      <c r="H13" s="108"/>
      <c r="I13" s="124"/>
      <c r="J13" s="124"/>
      <c r="K13" s="124"/>
      <c r="L13" s="124"/>
      <c r="M13" s="124"/>
      <c r="N13" s="124"/>
      <c r="O13" s="124"/>
    </row>
    <row r="14" spans="1:15" s="9" customFormat="1" ht="16.5" thickBot="1">
      <c r="B14" s="19"/>
      <c r="C14" s="21" t="s">
        <v>133</v>
      </c>
      <c r="D14" s="108"/>
      <c r="E14" s="108"/>
      <c r="F14" s="108"/>
      <c r="G14" s="108"/>
      <c r="H14" s="108"/>
      <c r="I14" s="124"/>
      <c r="J14" s="124"/>
      <c r="K14" s="124"/>
      <c r="L14" s="124"/>
      <c r="M14" s="124"/>
      <c r="N14" s="124"/>
      <c r="O14" s="124"/>
    </row>
    <row r="15" spans="1:15" s="9" customFormat="1">
      <c r="B15" s="23"/>
      <c r="C15" s="23"/>
      <c r="D15" s="23"/>
      <c r="E15" s="23"/>
      <c r="F15" s="23"/>
      <c r="G15" s="23"/>
      <c r="H15" s="23"/>
      <c r="I15" s="28"/>
      <c r="J15" s="28"/>
      <c r="K15" s="28"/>
      <c r="L15" s="28"/>
      <c r="M15" s="28"/>
      <c r="N15" s="28"/>
      <c r="O15" s="28"/>
    </row>
    <row r="16" spans="1:15">
      <c r="A16" s="115" t="s">
        <v>275</v>
      </c>
      <c r="B16" s="12" t="s">
        <v>279</v>
      </c>
      <c r="C16" s="12" t="s">
        <v>138</v>
      </c>
      <c r="D16" s="89" t="s">
        <v>135</v>
      </c>
      <c r="E16" s="90" t="s">
        <v>15</v>
      </c>
      <c r="F16" s="102" t="s">
        <v>16</v>
      </c>
      <c r="G16" s="13" t="s">
        <v>17</v>
      </c>
      <c r="H16" s="102" t="s">
        <v>18</v>
      </c>
      <c r="I16" s="14" t="s">
        <v>19</v>
      </c>
      <c r="J16" s="15" t="s">
        <v>77</v>
      </c>
      <c r="K16" s="25">
        <f>MROUND(N16*0.3,100)</f>
        <v>12500</v>
      </c>
      <c r="L16" s="25">
        <f t="shared" ref="L16" si="0">MROUND(O16*0.3,100)</f>
        <v>11000</v>
      </c>
      <c r="M16" s="25" t="e">
        <f>MROUND(#REF!*0.3,100)</f>
        <v>#REF!</v>
      </c>
      <c r="N16" s="88">
        <v>41700</v>
      </c>
      <c r="O16" s="88">
        <v>36590</v>
      </c>
    </row>
    <row r="17" spans="1:15">
      <c r="A17" s="115"/>
      <c r="B17" s="12" t="s">
        <v>280</v>
      </c>
      <c r="C17" s="12" t="s">
        <v>139</v>
      </c>
      <c r="D17" s="89"/>
      <c r="E17" s="90"/>
      <c r="F17" s="102"/>
      <c r="G17" s="15">
        <v>50</v>
      </c>
      <c r="H17" s="102"/>
      <c r="I17" s="14" t="s">
        <v>80</v>
      </c>
      <c r="J17" s="16" t="s">
        <v>150</v>
      </c>
      <c r="K17" s="25">
        <f>N16-K16</f>
        <v>29200</v>
      </c>
      <c r="L17" s="25">
        <f>O16-L16</f>
        <v>25590</v>
      </c>
      <c r="M17" s="25" t="e">
        <f>#REF!-M16</f>
        <v>#REF!</v>
      </c>
      <c r="N17" s="88"/>
      <c r="O17" s="88"/>
    </row>
    <row r="18" spans="1:15">
      <c r="A18" s="126" t="s">
        <v>276</v>
      </c>
      <c r="B18" s="32" t="s">
        <v>281</v>
      </c>
      <c r="C18" s="32" t="s">
        <v>140</v>
      </c>
      <c r="D18" s="80" t="s">
        <v>136</v>
      </c>
      <c r="E18" s="81" t="s">
        <v>22</v>
      </c>
      <c r="F18" s="82" t="s">
        <v>23</v>
      </c>
      <c r="G18" s="34" t="s">
        <v>17</v>
      </c>
      <c r="H18" s="82" t="s">
        <v>18</v>
      </c>
      <c r="I18" s="35" t="s">
        <v>19</v>
      </c>
      <c r="J18" s="33" t="s">
        <v>77</v>
      </c>
      <c r="K18" s="36">
        <f t="shared" ref="K18" si="1">MROUND(N18*0.3,100)</f>
        <v>14200</v>
      </c>
      <c r="L18" s="36">
        <f t="shared" ref="L18" si="2">MROUND(O18*0.3,100)</f>
        <v>12500</v>
      </c>
      <c r="M18" s="36" t="e">
        <f>MROUND(#REF!*0.3,100)</f>
        <v>#REF!</v>
      </c>
      <c r="N18" s="83">
        <v>47200</v>
      </c>
      <c r="O18" s="83">
        <v>41540</v>
      </c>
    </row>
    <row r="19" spans="1:15">
      <c r="A19" s="126"/>
      <c r="B19" s="32" t="s">
        <v>282</v>
      </c>
      <c r="C19" s="32" t="s">
        <v>141</v>
      </c>
      <c r="D19" s="80"/>
      <c r="E19" s="81"/>
      <c r="F19" s="82"/>
      <c r="G19" s="33">
        <v>50</v>
      </c>
      <c r="H19" s="82"/>
      <c r="I19" s="35" t="s">
        <v>80</v>
      </c>
      <c r="J19" s="37" t="s">
        <v>150</v>
      </c>
      <c r="K19" s="36">
        <f t="shared" ref="K19" si="3">N18-K18</f>
        <v>33000</v>
      </c>
      <c r="L19" s="36">
        <f t="shared" ref="L19" si="4">O18-L18</f>
        <v>29040</v>
      </c>
      <c r="M19" s="36" t="e">
        <f>#REF!-M18</f>
        <v>#REF!</v>
      </c>
      <c r="N19" s="83"/>
      <c r="O19" s="83"/>
    </row>
    <row r="20" spans="1:15">
      <c r="A20" s="115" t="s">
        <v>277</v>
      </c>
      <c r="B20" s="12" t="s">
        <v>162</v>
      </c>
      <c r="C20" s="12" t="s">
        <v>142</v>
      </c>
      <c r="D20" s="89" t="s">
        <v>137</v>
      </c>
      <c r="E20" s="90" t="s">
        <v>24</v>
      </c>
      <c r="F20" s="102" t="s">
        <v>25</v>
      </c>
      <c r="G20" s="13" t="s">
        <v>26</v>
      </c>
      <c r="H20" s="102" t="s">
        <v>18</v>
      </c>
      <c r="I20" s="14" t="s">
        <v>27</v>
      </c>
      <c r="J20" s="15" t="s">
        <v>28</v>
      </c>
      <c r="K20" s="25">
        <f t="shared" ref="K20" si="5">MROUND(N20*0.3,100)</f>
        <v>23800</v>
      </c>
      <c r="L20" s="25">
        <f t="shared" ref="L20" si="6">MROUND(O20*0.3,100)</f>
        <v>21000</v>
      </c>
      <c r="M20" s="25" t="e">
        <f>MROUND(#REF!*0.3,100)</f>
        <v>#REF!</v>
      </c>
      <c r="N20" s="88">
        <v>79300</v>
      </c>
      <c r="O20" s="88">
        <v>69990</v>
      </c>
    </row>
    <row r="21" spans="1:15">
      <c r="A21" s="115"/>
      <c r="B21" s="12" t="s">
        <v>163</v>
      </c>
      <c r="C21" s="12" t="s">
        <v>143</v>
      </c>
      <c r="D21" s="89"/>
      <c r="E21" s="90"/>
      <c r="F21" s="102"/>
      <c r="G21" s="15">
        <v>55</v>
      </c>
      <c r="H21" s="102"/>
      <c r="I21" s="14" t="s">
        <v>29</v>
      </c>
      <c r="J21" s="16" t="s">
        <v>30</v>
      </c>
      <c r="K21" s="25">
        <f t="shared" ref="K21:L21" si="7">N20-K20</f>
        <v>55500</v>
      </c>
      <c r="L21" s="25">
        <f t="shared" si="7"/>
        <v>48990</v>
      </c>
      <c r="M21" s="25" t="e">
        <f>#REF!-M20</f>
        <v>#REF!</v>
      </c>
      <c r="N21" s="88"/>
      <c r="O21" s="88"/>
    </row>
    <row r="22" spans="1:15">
      <c r="A22" s="127" t="s">
        <v>278</v>
      </c>
      <c r="B22" s="32" t="s">
        <v>31</v>
      </c>
      <c r="C22" s="32" t="s">
        <v>32</v>
      </c>
      <c r="D22" s="80" t="s">
        <v>161</v>
      </c>
      <c r="E22" s="84" t="s">
        <v>33</v>
      </c>
      <c r="F22" s="86" t="s">
        <v>34</v>
      </c>
      <c r="G22" s="34" t="s">
        <v>35</v>
      </c>
      <c r="H22" s="86" t="s">
        <v>18</v>
      </c>
      <c r="I22" s="35" t="s">
        <v>36</v>
      </c>
      <c r="J22" s="33" t="s">
        <v>37</v>
      </c>
      <c r="K22" s="36">
        <f t="shared" ref="K22" si="8">MROUND(N22*0.3,100)</f>
        <v>29100</v>
      </c>
      <c r="L22" s="36">
        <f t="shared" ref="L22" si="9">MROUND(O22*0.3,100)</f>
        <v>25800</v>
      </c>
      <c r="M22" s="36" t="e">
        <f>MROUND(#REF!*0.3,100)</f>
        <v>#REF!</v>
      </c>
      <c r="N22" s="83">
        <v>96900</v>
      </c>
      <c r="O22" s="83">
        <v>85890</v>
      </c>
    </row>
    <row r="23" spans="1:15">
      <c r="A23" s="127"/>
      <c r="B23" s="32" t="s">
        <v>38</v>
      </c>
      <c r="C23" s="32" t="s">
        <v>39</v>
      </c>
      <c r="D23" s="80"/>
      <c r="E23" s="85"/>
      <c r="F23" s="87"/>
      <c r="G23" s="33">
        <v>57</v>
      </c>
      <c r="H23" s="87"/>
      <c r="I23" s="35" t="s">
        <v>40</v>
      </c>
      <c r="J23" s="37" t="s">
        <v>41</v>
      </c>
      <c r="K23" s="36">
        <f t="shared" ref="K23" si="10">N22-K22</f>
        <v>67800</v>
      </c>
      <c r="L23" s="36">
        <f t="shared" ref="L23" si="11">O22-L22</f>
        <v>60090</v>
      </c>
      <c r="M23" s="36" t="e">
        <f>#REF!-M22</f>
        <v>#REF!</v>
      </c>
      <c r="N23" s="83"/>
      <c r="O23" s="83"/>
    </row>
    <row r="24" spans="1:15" s="9" customFormat="1" ht="15" customHeight="1">
      <c r="B24" s="73"/>
      <c r="C24" s="73"/>
      <c r="D24" s="75"/>
      <c r="E24" s="75"/>
      <c r="F24" s="75"/>
      <c r="G24" s="75"/>
      <c r="H24" s="75"/>
      <c r="I24" s="18"/>
      <c r="J24" s="6"/>
      <c r="K24" s="7"/>
      <c r="L24" s="7"/>
      <c r="M24" s="7"/>
      <c r="N24" s="65"/>
      <c r="O24" s="65"/>
    </row>
    <row r="25" spans="1:15" s="9" customFormat="1">
      <c r="B25" s="74"/>
      <c r="C25" s="74"/>
      <c r="D25" s="75"/>
      <c r="E25" s="75"/>
      <c r="F25" s="75"/>
      <c r="G25" s="75"/>
      <c r="H25" s="75"/>
      <c r="I25" s="18"/>
      <c r="J25" s="6"/>
      <c r="K25" s="7"/>
      <c r="L25" s="7"/>
      <c r="M25" s="7"/>
      <c r="N25" s="10"/>
      <c r="O25" s="10"/>
    </row>
    <row r="26" spans="1:15" s="9" customFormat="1">
      <c r="B26" s="19"/>
      <c r="C26" s="19"/>
      <c r="D26" s="75"/>
      <c r="E26" s="75"/>
      <c r="F26" s="75"/>
      <c r="G26" s="75"/>
      <c r="H26" s="75"/>
      <c r="I26" s="18"/>
      <c r="J26" s="6"/>
      <c r="K26" s="7"/>
      <c r="L26" s="7"/>
      <c r="M26" s="7"/>
      <c r="N26" s="8"/>
      <c r="O26" s="8"/>
    </row>
    <row r="27" spans="1:15" s="9" customFormat="1">
      <c r="B27" s="19"/>
      <c r="C27" s="19"/>
      <c r="D27" s="75"/>
      <c r="E27" s="75"/>
      <c r="F27" s="75"/>
      <c r="G27" s="75"/>
      <c r="H27" s="75"/>
      <c r="I27" s="18"/>
      <c r="J27" s="6"/>
      <c r="K27" s="7"/>
      <c r="L27" s="7"/>
      <c r="M27" s="7"/>
      <c r="N27" s="8"/>
      <c r="O27" s="8"/>
    </row>
    <row r="28" spans="1:15" s="9" customFormat="1">
      <c r="B28" s="19"/>
      <c r="C28" s="19"/>
      <c r="D28" s="75"/>
      <c r="E28" s="75"/>
      <c r="F28" s="75"/>
      <c r="G28" s="75"/>
      <c r="H28" s="75"/>
      <c r="I28" s="18"/>
      <c r="J28" s="6"/>
      <c r="K28" s="7"/>
      <c r="L28" s="7"/>
      <c r="M28" s="7"/>
      <c r="N28" s="8"/>
      <c r="O28" s="8"/>
    </row>
    <row r="29" spans="1:15" s="9" customFormat="1">
      <c r="B29" s="19"/>
      <c r="C29" s="19"/>
      <c r="D29" s="75"/>
      <c r="E29" s="75"/>
      <c r="F29" s="75"/>
      <c r="G29" s="75"/>
      <c r="H29" s="75"/>
      <c r="I29" s="18"/>
      <c r="J29" s="6"/>
      <c r="K29" s="7"/>
      <c r="L29" s="7"/>
      <c r="M29" s="7"/>
      <c r="N29" s="8"/>
      <c r="O29" s="8"/>
    </row>
    <row r="30" spans="1:15" s="9" customFormat="1">
      <c r="B30" s="19"/>
      <c r="C30" s="19"/>
      <c r="D30" s="75"/>
      <c r="E30" s="75"/>
      <c r="F30" s="75"/>
      <c r="G30" s="75"/>
      <c r="H30" s="75"/>
      <c r="I30" s="18"/>
      <c r="J30" s="6"/>
      <c r="K30" s="7"/>
      <c r="L30" s="7"/>
      <c r="M30" s="7"/>
      <c r="N30" s="8"/>
      <c r="O30" s="8"/>
    </row>
    <row r="31" spans="1:15" s="9" customFormat="1">
      <c r="B31" s="19"/>
      <c r="C31" s="19"/>
      <c r="D31" s="24"/>
      <c r="E31" s="24"/>
      <c r="F31" s="24"/>
      <c r="G31" s="24"/>
      <c r="H31" s="24"/>
      <c r="I31" s="18"/>
      <c r="J31" s="6"/>
      <c r="K31" s="7"/>
      <c r="L31" s="7"/>
      <c r="M31" s="7"/>
      <c r="N31" s="8"/>
      <c r="O31" s="8"/>
    </row>
    <row r="32" spans="1:15" s="9" customFormat="1">
      <c r="B32" s="19"/>
      <c r="C32" s="19"/>
      <c r="D32" s="24"/>
      <c r="E32" s="24"/>
      <c r="F32" s="24"/>
      <c r="G32" s="24"/>
      <c r="H32" s="24"/>
      <c r="I32" s="18"/>
      <c r="J32" s="6"/>
      <c r="K32" s="7"/>
      <c r="L32" s="7"/>
      <c r="M32" s="7"/>
      <c r="N32" s="8"/>
      <c r="O32" s="8"/>
    </row>
    <row r="33" spans="1:16" s="9" customFormat="1">
      <c r="B33" s="19"/>
      <c r="C33" s="19"/>
      <c r="D33" s="24"/>
      <c r="E33" s="24"/>
      <c r="F33" s="24"/>
      <c r="G33" s="24"/>
      <c r="H33" s="24"/>
      <c r="I33" s="18"/>
      <c r="J33" s="6"/>
      <c r="K33" s="7"/>
      <c r="L33" s="7"/>
      <c r="M33" s="7"/>
      <c r="N33" s="8"/>
      <c r="O33" s="8"/>
    </row>
    <row r="34" spans="1:16">
      <c r="A34" s="115" t="s">
        <v>283</v>
      </c>
      <c r="B34" s="30" t="s">
        <v>42</v>
      </c>
      <c r="C34" s="30" t="s">
        <v>43</v>
      </c>
      <c r="D34" s="91" t="s">
        <v>44</v>
      </c>
      <c r="E34" s="92" t="s">
        <v>45</v>
      </c>
      <c r="F34" s="94" t="s">
        <v>46</v>
      </c>
      <c r="G34" s="13" t="s">
        <v>47</v>
      </c>
      <c r="H34" s="94" t="s">
        <v>48</v>
      </c>
      <c r="I34" s="14" t="s">
        <v>49</v>
      </c>
      <c r="J34" s="15" t="s">
        <v>50</v>
      </c>
      <c r="K34" s="25">
        <f t="shared" ref="K34" si="12">MROUND(N34*0.3,100)</f>
        <v>11100</v>
      </c>
      <c r="L34" s="25">
        <f t="shared" ref="L34" si="13">MROUND(O34*0.3,100)</f>
        <v>9600</v>
      </c>
      <c r="M34" s="25" t="e">
        <f>MROUND(#REF!*0.3,100)</f>
        <v>#REF!</v>
      </c>
      <c r="N34" s="66">
        <v>37000</v>
      </c>
      <c r="O34" s="66">
        <v>31990</v>
      </c>
    </row>
    <row r="35" spans="1:16">
      <c r="A35" s="115"/>
      <c r="B35" s="12" t="s">
        <v>51</v>
      </c>
      <c r="C35" s="12" t="s">
        <v>52</v>
      </c>
      <c r="D35" s="89"/>
      <c r="E35" s="93"/>
      <c r="F35" s="95"/>
      <c r="G35" s="15">
        <v>55</v>
      </c>
      <c r="H35" s="95"/>
      <c r="I35" s="14" t="s">
        <v>53</v>
      </c>
      <c r="J35" s="16" t="s">
        <v>54</v>
      </c>
      <c r="K35" s="25">
        <f t="shared" ref="K35" si="14">N34-K34</f>
        <v>25900</v>
      </c>
      <c r="L35" s="25">
        <f t="shared" ref="L35" si="15">O34-L34</f>
        <v>22390</v>
      </c>
      <c r="M35" s="25" t="e">
        <f>#REF!-M34</f>
        <v>#REF!</v>
      </c>
      <c r="N35" s="67"/>
      <c r="O35" s="67"/>
    </row>
    <row r="36" spans="1:16">
      <c r="A36" s="126" t="s">
        <v>284</v>
      </c>
      <c r="B36" s="32" t="s">
        <v>55</v>
      </c>
      <c r="C36" s="32" t="s">
        <v>56</v>
      </c>
      <c r="D36" s="80" t="s">
        <v>57</v>
      </c>
      <c r="E36" s="84" t="s">
        <v>58</v>
      </c>
      <c r="F36" s="86" t="s">
        <v>59</v>
      </c>
      <c r="G36" s="34" t="s">
        <v>47</v>
      </c>
      <c r="H36" s="86" t="s">
        <v>48</v>
      </c>
      <c r="I36" s="35" t="s">
        <v>49</v>
      </c>
      <c r="J36" s="33" t="s">
        <v>50</v>
      </c>
      <c r="K36" s="36">
        <f t="shared" ref="K36" si="16">MROUND(N36*0.3,100)</f>
        <v>11900</v>
      </c>
      <c r="L36" s="36">
        <f t="shared" ref="L36" si="17">MROUND(O36*0.3,100)</f>
        <v>10300</v>
      </c>
      <c r="M36" s="36" t="e">
        <f>MROUND(#REF!*0.3,100)</f>
        <v>#REF!</v>
      </c>
      <c r="N36" s="96">
        <v>39800</v>
      </c>
      <c r="O36" s="96">
        <v>34290</v>
      </c>
    </row>
    <row r="37" spans="1:16">
      <c r="A37" s="126"/>
      <c r="B37" s="32" t="s">
        <v>60</v>
      </c>
      <c r="C37" s="32" t="s">
        <v>61</v>
      </c>
      <c r="D37" s="80"/>
      <c r="E37" s="85"/>
      <c r="F37" s="87"/>
      <c r="G37" s="33">
        <v>55</v>
      </c>
      <c r="H37" s="87"/>
      <c r="I37" s="35" t="s">
        <v>53</v>
      </c>
      <c r="J37" s="37" t="s">
        <v>54</v>
      </c>
      <c r="K37" s="36">
        <f t="shared" ref="K37" si="18">N36-K36</f>
        <v>27900</v>
      </c>
      <c r="L37" s="36">
        <f t="shared" ref="L37" si="19">O36-L36</f>
        <v>23990</v>
      </c>
      <c r="M37" s="36" t="e">
        <f>#REF!-M36</f>
        <v>#REF!</v>
      </c>
      <c r="N37" s="97"/>
      <c r="O37" s="97"/>
    </row>
    <row r="38" spans="1:16">
      <c r="A38" s="115" t="s">
        <v>285</v>
      </c>
      <c r="B38" s="12" t="s">
        <v>69</v>
      </c>
      <c r="C38" s="12" t="s">
        <v>70</v>
      </c>
      <c r="D38" s="89" t="s">
        <v>64</v>
      </c>
      <c r="E38" s="92" t="s">
        <v>65</v>
      </c>
      <c r="F38" s="94" t="s">
        <v>66</v>
      </c>
      <c r="G38" s="13" t="s">
        <v>67</v>
      </c>
      <c r="H38" s="94" t="s">
        <v>48</v>
      </c>
      <c r="I38" s="14" t="s">
        <v>49</v>
      </c>
      <c r="J38" s="15" t="s">
        <v>68</v>
      </c>
      <c r="K38" s="25">
        <f t="shared" ref="K38" si="20">MROUND(N38*0.3,100)</f>
        <v>13700</v>
      </c>
      <c r="L38" s="25">
        <f t="shared" ref="L38" si="21">MROUND(O38*0.3,100)</f>
        <v>11900</v>
      </c>
      <c r="M38" s="25" t="e">
        <f>MROUND(#REF!*0.3,100)</f>
        <v>#REF!</v>
      </c>
      <c r="N38" s="66">
        <v>45800</v>
      </c>
      <c r="O38" s="66">
        <v>39590</v>
      </c>
    </row>
    <row r="39" spans="1:16">
      <c r="A39" s="115"/>
      <c r="B39" s="12" t="s">
        <v>62</v>
      </c>
      <c r="C39" s="12" t="s">
        <v>63</v>
      </c>
      <c r="D39" s="89"/>
      <c r="E39" s="93"/>
      <c r="F39" s="95"/>
      <c r="G39" s="15">
        <v>55</v>
      </c>
      <c r="H39" s="95"/>
      <c r="I39" s="14" t="s">
        <v>53</v>
      </c>
      <c r="J39" s="16" t="s">
        <v>71</v>
      </c>
      <c r="K39" s="25">
        <f t="shared" ref="K39" si="22">N38-K38</f>
        <v>32100</v>
      </c>
      <c r="L39" s="25">
        <f t="shared" ref="L39" si="23">O38-L38</f>
        <v>27690</v>
      </c>
      <c r="M39" s="25" t="e">
        <f>#REF!-M38</f>
        <v>#REF!</v>
      </c>
      <c r="N39" s="67"/>
      <c r="O39" s="67"/>
    </row>
    <row r="40" spans="1:16" ht="15.75" customHeight="1">
      <c r="A40" s="73"/>
      <c r="B40" s="73"/>
      <c r="C40" s="73"/>
      <c r="D40" s="73"/>
      <c r="E40" s="75"/>
      <c r="F40" s="75"/>
      <c r="G40" s="75"/>
      <c r="H40" s="75"/>
      <c r="I40" s="75"/>
      <c r="J40" s="18"/>
      <c r="K40" s="6"/>
      <c r="L40" s="7"/>
      <c r="M40" s="7"/>
      <c r="N40" s="7"/>
      <c r="O40" s="65"/>
      <c r="P40" s="65"/>
    </row>
    <row r="41" spans="1:16" ht="15.75" customHeight="1">
      <c r="A41" s="74"/>
      <c r="B41" s="74"/>
      <c r="C41" s="74"/>
      <c r="D41" s="74"/>
      <c r="E41" s="75"/>
      <c r="F41" s="75"/>
      <c r="G41" s="75"/>
      <c r="H41" s="75"/>
      <c r="I41" s="75"/>
      <c r="J41" s="18"/>
      <c r="K41" s="6"/>
      <c r="L41" s="7"/>
      <c r="M41" s="7"/>
      <c r="N41" s="7"/>
      <c r="O41" s="10"/>
      <c r="P41" s="11"/>
    </row>
    <row r="42" spans="1:16">
      <c r="A42" s="19"/>
      <c r="B42" s="19"/>
      <c r="C42" s="19"/>
      <c r="D42" s="19"/>
      <c r="E42" s="75"/>
      <c r="F42" s="75"/>
      <c r="G42" s="75"/>
      <c r="H42" s="75"/>
      <c r="I42" s="75"/>
      <c r="J42" s="18"/>
      <c r="K42" s="6"/>
      <c r="L42" s="7"/>
      <c r="M42" s="7"/>
      <c r="N42" s="7"/>
      <c r="O42" s="8"/>
      <c r="P42" s="8"/>
    </row>
    <row r="43" spans="1:16">
      <c r="A43" s="19"/>
      <c r="B43" s="19"/>
      <c r="C43" s="19"/>
      <c r="D43" s="19"/>
      <c r="E43" s="75"/>
      <c r="F43" s="75"/>
      <c r="G43" s="75"/>
      <c r="H43" s="75"/>
      <c r="I43" s="75"/>
      <c r="J43" s="18"/>
      <c r="K43" s="6"/>
      <c r="L43" s="7"/>
      <c r="M43" s="7"/>
      <c r="N43" s="7"/>
      <c r="O43" s="8"/>
      <c r="P43" s="8"/>
    </row>
    <row r="44" spans="1:16">
      <c r="A44" s="19"/>
      <c r="B44" s="19"/>
      <c r="C44" s="19"/>
      <c r="D44" s="19"/>
      <c r="E44" s="75"/>
      <c r="F44" s="75"/>
      <c r="G44" s="75"/>
      <c r="H44" s="75"/>
      <c r="I44" s="75"/>
      <c r="J44" s="18"/>
      <c r="K44" s="6"/>
      <c r="L44" s="7"/>
      <c r="M44" s="7"/>
      <c r="N44" s="7"/>
      <c r="O44" s="8"/>
      <c r="P44" s="8"/>
    </row>
    <row r="45" spans="1:16">
      <c r="A45" s="19"/>
      <c r="B45" s="19"/>
      <c r="C45" s="19"/>
      <c r="D45" s="19"/>
      <c r="E45" s="75"/>
      <c r="F45" s="75"/>
      <c r="G45" s="75"/>
      <c r="H45" s="75"/>
      <c r="I45" s="75"/>
      <c r="J45" s="18"/>
      <c r="K45" s="6"/>
      <c r="L45" s="7"/>
      <c r="M45" s="7"/>
      <c r="N45" s="7"/>
      <c r="O45" s="8"/>
      <c r="P45" s="8"/>
    </row>
    <row r="46" spans="1:16">
      <c r="A46" s="19"/>
      <c r="B46" s="19"/>
      <c r="C46" s="19"/>
      <c r="D46" s="19"/>
      <c r="E46" s="75"/>
      <c r="F46" s="75"/>
      <c r="G46" s="75"/>
      <c r="H46" s="75"/>
      <c r="I46" s="75"/>
      <c r="J46" s="18"/>
      <c r="K46" s="6"/>
      <c r="L46" s="7"/>
      <c r="M46" s="7"/>
      <c r="N46" s="7"/>
      <c r="O46" s="8"/>
      <c r="P46" s="8"/>
    </row>
    <row r="47" spans="1:16">
      <c r="A47" s="19"/>
      <c r="B47" s="19"/>
      <c r="C47" s="19"/>
      <c r="D47" s="19"/>
      <c r="E47" s="24"/>
      <c r="F47" s="24"/>
      <c r="G47" s="24"/>
      <c r="H47" s="24"/>
      <c r="I47" s="24"/>
      <c r="J47" s="18"/>
      <c r="K47" s="6"/>
      <c r="L47" s="7"/>
      <c r="M47" s="7"/>
      <c r="N47" s="7"/>
      <c r="O47" s="8"/>
      <c r="P47" s="8"/>
    </row>
    <row r="48" spans="1:16">
      <c r="A48" s="19"/>
      <c r="B48" s="19"/>
      <c r="C48" s="19"/>
      <c r="D48" s="19"/>
      <c r="E48" s="24"/>
      <c r="F48" s="24"/>
      <c r="G48" s="24"/>
      <c r="H48" s="24"/>
      <c r="I48" s="24"/>
      <c r="J48" s="18"/>
      <c r="K48" s="6"/>
      <c r="L48" s="7"/>
      <c r="M48" s="7"/>
      <c r="N48" s="7"/>
      <c r="O48" s="8"/>
      <c r="P48" s="8"/>
    </row>
    <row r="49" spans="1:16">
      <c r="A49" s="19"/>
      <c r="B49" s="19"/>
      <c r="C49" s="19"/>
      <c r="D49" s="19"/>
      <c r="E49" s="24"/>
      <c r="F49" s="24"/>
      <c r="G49" s="24"/>
      <c r="H49" s="24"/>
      <c r="I49" s="24"/>
      <c r="J49" s="18"/>
      <c r="K49" s="6"/>
      <c r="L49" s="7"/>
      <c r="M49" s="7"/>
      <c r="N49" s="7"/>
      <c r="O49" s="8"/>
      <c r="P49" s="8"/>
    </row>
    <row r="50" spans="1:16">
      <c r="A50" s="115" t="s">
        <v>292</v>
      </c>
      <c r="B50" s="30" t="s">
        <v>286</v>
      </c>
      <c r="C50" s="30" t="s">
        <v>252</v>
      </c>
      <c r="D50" s="104" t="s">
        <v>258</v>
      </c>
      <c r="E50" s="92" t="s">
        <v>261</v>
      </c>
      <c r="F50" s="94" t="s">
        <v>262</v>
      </c>
      <c r="G50" s="15" t="s">
        <v>267</v>
      </c>
      <c r="H50" s="94" t="s">
        <v>48</v>
      </c>
      <c r="I50" s="14" t="s">
        <v>270</v>
      </c>
      <c r="J50" s="16" t="s">
        <v>271</v>
      </c>
      <c r="K50" s="25">
        <f>MROUND(N50*0.3,100)</f>
        <v>11100</v>
      </c>
      <c r="L50" s="25">
        <f>MROUND(O50*0.3,100)</f>
        <v>9600</v>
      </c>
      <c r="M50" s="25" t="e">
        <f>MROUND(#REF!*0.3,100)</f>
        <v>#REF!</v>
      </c>
      <c r="N50" s="66">
        <v>37000</v>
      </c>
      <c r="O50" s="66">
        <v>31990</v>
      </c>
    </row>
    <row r="51" spans="1:16">
      <c r="A51" s="128"/>
      <c r="B51" s="12" t="s">
        <v>332</v>
      </c>
      <c r="C51" s="12" t="s">
        <v>253</v>
      </c>
      <c r="D51" s="105"/>
      <c r="E51" s="67"/>
      <c r="F51" s="67"/>
      <c r="G51" s="15">
        <v>52.5</v>
      </c>
      <c r="H51" s="95"/>
      <c r="I51" s="14" t="s">
        <v>269</v>
      </c>
      <c r="J51" s="16" t="s">
        <v>272</v>
      </c>
      <c r="K51" s="25">
        <f t="shared" ref="K51:L51" si="24">N50-K50</f>
        <v>25900</v>
      </c>
      <c r="L51" s="25">
        <f t="shared" si="24"/>
        <v>22390</v>
      </c>
      <c r="M51" s="25" t="e">
        <f>#REF!-M50</f>
        <v>#REF!</v>
      </c>
      <c r="N51" s="67"/>
      <c r="O51" s="67"/>
    </row>
    <row r="52" spans="1:16">
      <c r="A52" s="115" t="s">
        <v>293</v>
      </c>
      <c r="B52" s="32" t="s">
        <v>288</v>
      </c>
      <c r="C52" s="32" t="s">
        <v>254</v>
      </c>
      <c r="D52" s="125" t="s">
        <v>259</v>
      </c>
      <c r="E52" s="84" t="s">
        <v>263</v>
      </c>
      <c r="F52" s="86" t="s">
        <v>264</v>
      </c>
      <c r="G52" s="33" t="s">
        <v>267</v>
      </c>
      <c r="H52" s="86" t="s">
        <v>48</v>
      </c>
      <c r="I52" s="35" t="s">
        <v>270</v>
      </c>
      <c r="J52" s="37" t="s">
        <v>271</v>
      </c>
      <c r="K52" s="36">
        <f>MROUND(N52*0.3,100)</f>
        <v>11900</v>
      </c>
      <c r="L52" s="36">
        <f>MROUND(O52*0.3,100)</f>
        <v>10300</v>
      </c>
      <c r="M52" s="36" t="e">
        <f>MROUND(#REF!*0.3,100)</f>
        <v>#REF!</v>
      </c>
      <c r="N52" s="96">
        <v>39800</v>
      </c>
      <c r="O52" s="96">
        <v>34290</v>
      </c>
    </row>
    <row r="53" spans="1:16">
      <c r="A53" s="128"/>
      <c r="B53" s="32" t="s">
        <v>289</v>
      </c>
      <c r="C53" s="32" t="s">
        <v>255</v>
      </c>
      <c r="D53" s="105"/>
      <c r="E53" s="67"/>
      <c r="F53" s="67"/>
      <c r="G53" s="33">
        <v>52.5</v>
      </c>
      <c r="H53" s="87"/>
      <c r="I53" s="35" t="s">
        <v>269</v>
      </c>
      <c r="J53" s="37" t="s">
        <v>272</v>
      </c>
      <c r="K53" s="36">
        <f t="shared" ref="K53:L53" si="25">N52-K52</f>
        <v>27900</v>
      </c>
      <c r="L53" s="36">
        <f t="shared" si="25"/>
        <v>23990</v>
      </c>
      <c r="M53" s="36" t="e">
        <f>#REF!-M52</f>
        <v>#REF!</v>
      </c>
      <c r="N53" s="97"/>
      <c r="O53" s="97"/>
    </row>
    <row r="54" spans="1:16">
      <c r="A54" s="115" t="s">
        <v>294</v>
      </c>
      <c r="B54" s="12" t="s">
        <v>290</v>
      </c>
      <c r="C54" s="12" t="s">
        <v>256</v>
      </c>
      <c r="D54" s="104" t="s">
        <v>260</v>
      </c>
      <c r="E54" s="92" t="s">
        <v>265</v>
      </c>
      <c r="F54" s="94" t="s">
        <v>266</v>
      </c>
      <c r="G54" s="15" t="s">
        <v>268</v>
      </c>
      <c r="H54" s="94" t="s">
        <v>48</v>
      </c>
      <c r="I54" s="14" t="s">
        <v>270</v>
      </c>
      <c r="J54" s="16" t="s">
        <v>273</v>
      </c>
      <c r="K54" s="25">
        <f>MROUND(N54*0.3,100)</f>
        <v>13700</v>
      </c>
      <c r="L54" s="25">
        <f>MROUND(O54*0.3,100)</f>
        <v>11900</v>
      </c>
      <c r="M54" s="25" t="e">
        <f>MROUND(#REF!*0.3,100)</f>
        <v>#REF!</v>
      </c>
      <c r="N54" s="66">
        <v>45800</v>
      </c>
      <c r="O54" s="66">
        <v>39590</v>
      </c>
    </row>
    <row r="55" spans="1:16">
      <c r="A55" s="128"/>
      <c r="B55" s="12" t="s">
        <v>291</v>
      </c>
      <c r="C55" s="12" t="s">
        <v>257</v>
      </c>
      <c r="D55" s="105"/>
      <c r="E55" s="67"/>
      <c r="F55" s="67"/>
      <c r="G55" s="15">
        <v>56</v>
      </c>
      <c r="H55" s="95"/>
      <c r="I55" s="14" t="s">
        <v>197</v>
      </c>
      <c r="J55" s="16" t="s">
        <v>274</v>
      </c>
      <c r="K55" s="25">
        <f t="shared" ref="K55:L55" si="26">N54-K54</f>
        <v>32100</v>
      </c>
      <c r="L55" s="25">
        <f t="shared" si="26"/>
        <v>27690</v>
      </c>
      <c r="M55" s="25" t="e">
        <f>#REF!-M54</f>
        <v>#REF!</v>
      </c>
      <c r="N55" s="67"/>
      <c r="O55" s="67"/>
    </row>
    <row r="56" spans="1:16" ht="15.75" customHeight="1">
      <c r="A56" s="9"/>
      <c r="B56" s="73" t="s">
        <v>212</v>
      </c>
      <c r="C56" s="73"/>
      <c r="D56" s="75"/>
      <c r="E56" s="75"/>
      <c r="F56" s="75"/>
      <c r="G56" s="75"/>
      <c r="H56" s="75"/>
      <c r="I56" s="18"/>
      <c r="J56" s="6"/>
      <c r="K56" s="7"/>
      <c r="L56" s="7"/>
      <c r="M56" s="7"/>
      <c r="N56" s="65"/>
      <c r="O56" s="65"/>
    </row>
    <row r="57" spans="1:16" ht="15.75" customHeight="1">
      <c r="A57" s="9"/>
      <c r="B57" s="74"/>
      <c r="C57" s="74"/>
      <c r="D57" s="75"/>
      <c r="E57" s="75"/>
      <c r="F57" s="75"/>
      <c r="G57" s="75"/>
      <c r="H57" s="75"/>
      <c r="I57" s="18"/>
      <c r="J57" s="6"/>
      <c r="K57" s="7"/>
      <c r="L57" s="7"/>
      <c r="M57" s="7"/>
      <c r="N57" s="10"/>
      <c r="O57" s="10"/>
    </row>
    <row r="58" spans="1:16">
      <c r="A58" s="9"/>
      <c r="B58" s="19"/>
      <c r="C58" s="19"/>
      <c r="D58" s="75"/>
      <c r="E58" s="75"/>
      <c r="F58" s="75"/>
      <c r="G58" s="75"/>
      <c r="H58" s="75"/>
      <c r="I58" s="18"/>
      <c r="J58" s="6"/>
      <c r="K58" s="7"/>
      <c r="L58" s="7"/>
      <c r="M58" s="7"/>
      <c r="N58" s="8"/>
      <c r="O58" s="8"/>
    </row>
    <row r="59" spans="1:16">
      <c r="A59" s="9"/>
      <c r="B59" s="19"/>
      <c r="C59" s="19"/>
      <c r="D59" s="75"/>
      <c r="E59" s="75"/>
      <c r="F59" s="75"/>
      <c r="G59" s="75"/>
      <c r="H59" s="75"/>
      <c r="I59" s="18"/>
      <c r="J59" s="6"/>
      <c r="K59" s="7"/>
      <c r="L59" s="7"/>
      <c r="M59" s="7"/>
      <c r="N59" s="8"/>
      <c r="O59" s="8"/>
    </row>
    <row r="60" spans="1:16">
      <c r="A60" s="9"/>
      <c r="B60" s="19"/>
      <c r="C60" s="19"/>
      <c r="D60" s="75"/>
      <c r="E60" s="75"/>
      <c r="F60" s="75"/>
      <c r="G60" s="75"/>
      <c r="H60" s="75"/>
      <c r="I60" s="18"/>
      <c r="J60" s="6"/>
      <c r="K60" s="7"/>
      <c r="L60" s="7"/>
      <c r="M60" s="7"/>
      <c r="N60" s="8"/>
      <c r="O60" s="8"/>
    </row>
    <row r="61" spans="1:16">
      <c r="A61" s="9"/>
      <c r="B61" s="19"/>
      <c r="C61" s="19"/>
      <c r="D61" s="75"/>
      <c r="E61" s="75"/>
      <c r="F61" s="75"/>
      <c r="G61" s="75"/>
      <c r="H61" s="75"/>
      <c r="I61" s="18"/>
      <c r="J61" s="6"/>
      <c r="K61" s="7"/>
      <c r="L61" s="7"/>
      <c r="M61" s="7"/>
      <c r="N61" s="8"/>
      <c r="O61" s="8"/>
    </row>
    <row r="62" spans="1:16">
      <c r="A62" s="9"/>
      <c r="B62" s="19"/>
      <c r="C62" s="19"/>
      <c r="D62" s="75"/>
      <c r="E62" s="75"/>
      <c r="F62" s="75"/>
      <c r="G62" s="75"/>
      <c r="H62" s="75"/>
      <c r="I62" s="18"/>
      <c r="J62" s="6"/>
      <c r="K62" s="7"/>
      <c r="L62" s="7"/>
      <c r="M62" s="7"/>
      <c r="N62" s="8"/>
      <c r="O62" s="8"/>
    </row>
    <row r="63" spans="1:16">
      <c r="A63" s="9"/>
      <c r="B63" s="19"/>
      <c r="C63" s="19"/>
      <c r="D63" s="24"/>
      <c r="E63" s="24"/>
      <c r="F63" s="24"/>
      <c r="G63" s="24"/>
      <c r="H63" s="24"/>
      <c r="I63" s="18"/>
      <c r="J63" s="6"/>
      <c r="K63" s="7"/>
      <c r="L63" s="7"/>
      <c r="M63" s="7"/>
      <c r="N63" s="8"/>
      <c r="O63" s="8"/>
    </row>
    <row r="64" spans="1:16">
      <c r="A64" s="9"/>
      <c r="B64" s="19"/>
      <c r="C64" s="19"/>
      <c r="D64" s="24"/>
      <c r="E64" s="24"/>
      <c r="F64" s="24"/>
      <c r="G64" s="24"/>
      <c r="H64" s="24"/>
      <c r="I64" s="18"/>
      <c r="J64" s="6"/>
      <c r="K64" s="7"/>
      <c r="L64" s="7"/>
      <c r="M64" s="7"/>
      <c r="N64" s="8"/>
      <c r="O64" s="8"/>
    </row>
    <row r="65" spans="1:15">
      <c r="A65" s="9"/>
      <c r="B65" s="19"/>
      <c r="C65" s="19"/>
      <c r="D65" s="24"/>
      <c r="E65" s="24"/>
      <c r="F65" s="24"/>
      <c r="G65" s="24"/>
      <c r="H65" s="24"/>
      <c r="I65" s="18"/>
      <c r="J65" s="6"/>
      <c r="K65" s="7"/>
      <c r="L65" s="7"/>
      <c r="M65" s="7"/>
      <c r="N65" s="8"/>
      <c r="O65" s="8"/>
    </row>
    <row r="66" spans="1:15">
      <c r="A66" s="9"/>
      <c r="B66" s="59" t="s">
        <v>299</v>
      </c>
      <c r="C66" s="59" t="s">
        <v>213</v>
      </c>
      <c r="D66" s="139" t="s">
        <v>221</v>
      </c>
      <c r="E66" s="134" t="s">
        <v>225</v>
      </c>
      <c r="F66" s="136" t="s">
        <v>226</v>
      </c>
      <c r="G66" s="40" t="s">
        <v>233</v>
      </c>
      <c r="H66" s="94" t="s">
        <v>237</v>
      </c>
      <c r="I66" s="41" t="s">
        <v>238</v>
      </c>
      <c r="J66" s="42" t="s">
        <v>245</v>
      </c>
      <c r="K66" s="60">
        <f>MROUND(N66*0.3,100)</f>
        <v>13000</v>
      </c>
      <c r="L66" s="60">
        <f>MROUND(O66*0.3,100)</f>
        <v>11200</v>
      </c>
      <c r="M66" s="60" t="e">
        <f>MROUND(#REF!*0.3,100)</f>
        <v>#REF!</v>
      </c>
      <c r="N66" s="88">
        <v>43400</v>
      </c>
      <c r="O66" s="88">
        <v>37490</v>
      </c>
    </row>
    <row r="67" spans="1:15">
      <c r="A67" s="9" t="s">
        <v>295</v>
      </c>
      <c r="B67" s="59" t="s">
        <v>300</v>
      </c>
      <c r="C67" s="59" t="s">
        <v>214</v>
      </c>
      <c r="D67" s="140"/>
      <c r="E67" s="135"/>
      <c r="F67" s="135"/>
      <c r="G67" s="40">
        <v>56</v>
      </c>
      <c r="H67" s="95"/>
      <c r="I67" s="41" t="s">
        <v>239</v>
      </c>
      <c r="J67" s="42" t="s">
        <v>246</v>
      </c>
      <c r="K67" s="60">
        <f t="shared" ref="K67:L67" si="27">N66-K66</f>
        <v>30400</v>
      </c>
      <c r="L67" s="60">
        <f t="shared" si="27"/>
        <v>26290</v>
      </c>
      <c r="M67" s="60" t="e">
        <f>#REF!-M66</f>
        <v>#REF!</v>
      </c>
      <c r="N67" s="102"/>
      <c r="O67" s="102"/>
    </row>
    <row r="68" spans="1:15">
      <c r="A68" s="9"/>
      <c r="B68" s="32" t="s">
        <v>301</v>
      </c>
      <c r="C68" s="32" t="s">
        <v>215</v>
      </c>
      <c r="D68" s="125" t="s">
        <v>222</v>
      </c>
      <c r="E68" s="84" t="s">
        <v>227</v>
      </c>
      <c r="F68" s="86" t="s">
        <v>228</v>
      </c>
      <c r="G68" s="33" t="s">
        <v>234</v>
      </c>
      <c r="H68" s="86" t="s">
        <v>237</v>
      </c>
      <c r="I68" s="35" t="s">
        <v>240</v>
      </c>
      <c r="J68" s="37" t="s">
        <v>247</v>
      </c>
      <c r="K68" s="61">
        <f>MROUND(N68*0.3,100)</f>
        <v>14800</v>
      </c>
      <c r="L68" s="61">
        <f>MROUND(O68*0.3,100)</f>
        <v>12700</v>
      </c>
      <c r="M68" s="61" t="e">
        <f>MROUND(#REF!*0.3,100)</f>
        <v>#REF!</v>
      </c>
      <c r="N68" s="83">
        <v>49300</v>
      </c>
      <c r="O68" s="83">
        <v>42490</v>
      </c>
    </row>
    <row r="69" spans="1:15">
      <c r="A69" s="9" t="s">
        <v>296</v>
      </c>
      <c r="B69" s="32" t="s">
        <v>302</v>
      </c>
      <c r="C69" s="32" t="s">
        <v>216</v>
      </c>
      <c r="D69" s="91"/>
      <c r="E69" s="95"/>
      <c r="F69" s="95"/>
      <c r="G69" s="33">
        <v>56</v>
      </c>
      <c r="H69" s="87"/>
      <c r="I69" s="35" t="s">
        <v>239</v>
      </c>
      <c r="J69" s="37" t="s">
        <v>246</v>
      </c>
      <c r="K69" s="61">
        <f t="shared" ref="K69:L69" si="28">N68-K68</f>
        <v>34500</v>
      </c>
      <c r="L69" s="61">
        <f t="shared" si="28"/>
        <v>29790</v>
      </c>
      <c r="M69" s="61" t="e">
        <f>#REF!-M68</f>
        <v>#REF!</v>
      </c>
      <c r="N69" s="82"/>
      <c r="O69" s="82"/>
    </row>
    <row r="70" spans="1:15">
      <c r="A70" s="9"/>
      <c r="B70" s="59" t="s">
        <v>303</v>
      </c>
      <c r="C70" s="59" t="s">
        <v>217</v>
      </c>
      <c r="D70" s="141" t="s">
        <v>223</v>
      </c>
      <c r="E70" s="137" t="s">
        <v>229</v>
      </c>
      <c r="F70" s="138" t="s">
        <v>230</v>
      </c>
      <c r="G70" s="40" t="s">
        <v>235</v>
      </c>
      <c r="H70" s="94" t="s">
        <v>237</v>
      </c>
      <c r="I70" s="41" t="s">
        <v>241</v>
      </c>
      <c r="J70" s="42" t="s">
        <v>248</v>
      </c>
      <c r="K70" s="60">
        <f>MROUND(N70*0.3,100)</f>
        <v>24400</v>
      </c>
      <c r="L70" s="60">
        <f>MROUND(O70*0.3,100)</f>
        <v>21100</v>
      </c>
      <c r="M70" s="60" t="e">
        <f>MROUND(#REF!*0.3,100)</f>
        <v>#REF!</v>
      </c>
      <c r="N70" s="88">
        <v>81300</v>
      </c>
      <c r="O70" s="88">
        <v>70490</v>
      </c>
    </row>
    <row r="71" spans="1:15">
      <c r="A71" s="9" t="s">
        <v>297</v>
      </c>
      <c r="B71" s="59" t="s">
        <v>333</v>
      </c>
      <c r="C71" s="59" t="s">
        <v>218</v>
      </c>
      <c r="D71" s="140"/>
      <c r="E71" s="135"/>
      <c r="F71" s="135"/>
      <c r="G71" s="40">
        <v>55.5</v>
      </c>
      <c r="H71" s="95"/>
      <c r="I71" s="41" t="s">
        <v>242</v>
      </c>
      <c r="J71" s="42" t="s">
        <v>249</v>
      </c>
      <c r="K71" s="60">
        <f t="shared" ref="K71:L71" si="29">N70-K70</f>
        <v>56900</v>
      </c>
      <c r="L71" s="60">
        <f t="shared" si="29"/>
        <v>49390</v>
      </c>
      <c r="M71" s="60" t="e">
        <f>#REF!-M70</f>
        <v>#REF!</v>
      </c>
      <c r="N71" s="102"/>
      <c r="O71" s="102"/>
    </row>
    <row r="72" spans="1:15">
      <c r="A72" s="9"/>
      <c r="B72" s="32" t="s">
        <v>304</v>
      </c>
      <c r="C72" s="32" t="s">
        <v>219</v>
      </c>
      <c r="D72" s="125" t="s">
        <v>224</v>
      </c>
      <c r="E72" s="84" t="s">
        <v>231</v>
      </c>
      <c r="F72" s="86" t="s">
        <v>232</v>
      </c>
      <c r="G72" s="33" t="s">
        <v>236</v>
      </c>
      <c r="H72" s="86" t="s">
        <v>237</v>
      </c>
      <c r="I72" s="35" t="s">
        <v>243</v>
      </c>
      <c r="J72" s="37" t="s">
        <v>250</v>
      </c>
      <c r="K72" s="36">
        <f>MROUND(N72*0.3,100)</f>
        <v>30000</v>
      </c>
      <c r="L72" s="36">
        <f>MROUND(O72*0.3,100)</f>
        <v>26000</v>
      </c>
      <c r="M72" s="36" t="e">
        <f>MROUND(#REF!*0.3,100)</f>
        <v>#REF!</v>
      </c>
      <c r="N72" s="83">
        <v>99900</v>
      </c>
      <c r="O72" s="83">
        <v>86790</v>
      </c>
    </row>
    <row r="73" spans="1:15">
      <c r="A73" s="9" t="s">
        <v>298</v>
      </c>
      <c r="B73" s="32" t="s">
        <v>287</v>
      </c>
      <c r="C73" s="32" t="s">
        <v>220</v>
      </c>
      <c r="D73" s="105"/>
      <c r="E73" s="67"/>
      <c r="F73" s="67"/>
      <c r="G73" s="33">
        <v>60.5</v>
      </c>
      <c r="H73" s="87"/>
      <c r="I73" s="35" t="s">
        <v>244</v>
      </c>
      <c r="J73" s="37" t="s">
        <v>251</v>
      </c>
      <c r="K73" s="36">
        <f t="shared" ref="K73:L73" si="30">N72-K72</f>
        <v>69900</v>
      </c>
      <c r="L73" s="36">
        <f t="shared" si="30"/>
        <v>60790</v>
      </c>
      <c r="M73" s="36" t="e">
        <f>#REF!-M72</f>
        <v>#REF!</v>
      </c>
      <c r="N73" s="103"/>
      <c r="O73" s="103"/>
    </row>
    <row r="74" spans="1:15" s="62" customFormat="1" ht="27.75" customHeight="1">
      <c r="B74" s="63" t="s">
        <v>72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s="9" customFormat="1" ht="15" customHeight="1">
      <c r="B75" s="73"/>
      <c r="C75" s="73"/>
      <c r="D75" s="75"/>
      <c r="E75" s="75"/>
      <c r="F75" s="75"/>
      <c r="G75" s="75"/>
      <c r="H75" s="75"/>
      <c r="I75" s="18"/>
      <c r="J75" s="6"/>
      <c r="K75" s="7"/>
      <c r="L75" s="7"/>
      <c r="M75" s="7"/>
      <c r="N75" s="65"/>
      <c r="O75" s="65"/>
    </row>
    <row r="76" spans="1:15" s="9" customFormat="1">
      <c r="B76" s="74"/>
      <c r="C76" s="74"/>
      <c r="D76" s="75"/>
      <c r="E76" s="75"/>
      <c r="F76" s="75"/>
      <c r="G76" s="75"/>
      <c r="H76" s="75"/>
      <c r="I76" s="18"/>
      <c r="J76" s="6"/>
      <c r="K76" s="7"/>
      <c r="L76" s="7"/>
      <c r="M76" s="7"/>
      <c r="N76" s="10"/>
      <c r="O76" s="10"/>
    </row>
    <row r="77" spans="1:15" s="9" customFormat="1">
      <c r="B77" s="108"/>
      <c r="C77" s="108"/>
      <c r="D77" s="75"/>
      <c r="E77" s="75"/>
      <c r="F77" s="75"/>
      <c r="G77" s="75"/>
      <c r="H77" s="75"/>
      <c r="I77" s="18"/>
      <c r="J77" s="6"/>
      <c r="K77" s="7"/>
      <c r="L77" s="7"/>
      <c r="M77" s="7"/>
      <c r="N77" s="8"/>
      <c r="O77" s="8"/>
    </row>
    <row r="78" spans="1:15" s="9" customFormat="1">
      <c r="B78" s="19"/>
      <c r="C78" s="19"/>
      <c r="D78" s="75"/>
      <c r="E78" s="75"/>
      <c r="F78" s="75"/>
      <c r="G78" s="75"/>
      <c r="H78" s="75"/>
      <c r="I78" s="18"/>
      <c r="J78" s="6"/>
      <c r="K78" s="7"/>
      <c r="L78" s="7"/>
      <c r="M78" s="7"/>
      <c r="N78" s="8"/>
      <c r="O78" s="8"/>
    </row>
    <row r="79" spans="1:15" s="9" customFormat="1">
      <c r="B79" s="19"/>
      <c r="C79" s="29"/>
      <c r="D79" s="75"/>
      <c r="E79" s="75"/>
      <c r="F79" s="75"/>
      <c r="G79" s="75"/>
      <c r="H79" s="75"/>
      <c r="I79" s="18"/>
      <c r="J79" s="6"/>
      <c r="K79" s="7"/>
      <c r="L79" s="7"/>
      <c r="M79" s="7"/>
      <c r="N79" s="8"/>
      <c r="O79" s="8"/>
    </row>
    <row r="80" spans="1:15" s="9" customFormat="1">
      <c r="B80" s="19"/>
      <c r="C80" s="19"/>
      <c r="D80" s="75"/>
      <c r="E80" s="75"/>
      <c r="F80" s="75"/>
      <c r="G80" s="75"/>
      <c r="H80" s="75"/>
      <c r="I80" s="18"/>
      <c r="J80" s="6"/>
      <c r="K80" s="7"/>
      <c r="L80" s="7"/>
      <c r="M80" s="7"/>
      <c r="N80" s="8"/>
      <c r="O80" s="8"/>
    </row>
    <row r="81" spans="1:15" s="9" customFormat="1">
      <c r="B81" s="19"/>
      <c r="C81" s="19"/>
      <c r="D81" s="24"/>
      <c r="E81" s="31"/>
      <c r="F81" s="24"/>
      <c r="G81" s="24"/>
      <c r="H81" s="24"/>
      <c r="I81" s="18"/>
      <c r="J81" s="6"/>
      <c r="K81" s="7"/>
      <c r="L81" s="7"/>
      <c r="M81" s="7"/>
      <c r="N81" s="8"/>
      <c r="O81" s="8"/>
    </row>
    <row r="82" spans="1:15" s="9" customFormat="1" ht="16.5" thickBot="1">
      <c r="B82" s="19"/>
      <c r="C82" s="19"/>
      <c r="D82" s="24"/>
      <c r="E82" s="24"/>
      <c r="F82" s="24"/>
      <c r="G82" s="24"/>
      <c r="H82" s="24"/>
      <c r="I82" s="18"/>
      <c r="J82" s="6"/>
      <c r="K82" s="7"/>
      <c r="L82" s="7"/>
      <c r="M82" s="7"/>
      <c r="N82" s="8"/>
      <c r="O82" s="8"/>
    </row>
    <row r="83" spans="1:15" s="9" customFormat="1" ht="16.5" thickBot="1">
      <c r="B83" s="19"/>
      <c r="C83" s="20" t="s">
        <v>133</v>
      </c>
      <c r="D83" s="24"/>
      <c r="E83" s="24"/>
      <c r="F83" s="24"/>
      <c r="G83" s="24"/>
      <c r="H83" s="24"/>
      <c r="I83" s="18"/>
      <c r="J83" s="6"/>
      <c r="K83" s="7"/>
      <c r="L83" s="7"/>
      <c r="M83" s="7"/>
      <c r="N83" s="8"/>
      <c r="O83" s="8"/>
    </row>
    <row r="84" spans="1:15" s="9" customFormat="1">
      <c r="B84" s="19"/>
      <c r="C84" s="19"/>
      <c r="D84" s="24"/>
      <c r="E84" s="24"/>
      <c r="F84" s="24"/>
      <c r="G84" s="24"/>
      <c r="H84" s="24"/>
      <c r="I84" s="18"/>
      <c r="J84" s="6"/>
      <c r="K84" s="7"/>
      <c r="L84" s="7"/>
      <c r="M84" s="7"/>
      <c r="N84" s="8"/>
      <c r="O84" s="8"/>
    </row>
    <row r="85" spans="1:15">
      <c r="A85" s="115" t="s">
        <v>305</v>
      </c>
      <c r="B85" s="12" t="s">
        <v>73</v>
      </c>
      <c r="C85" s="12" t="s">
        <v>74</v>
      </c>
      <c r="D85" s="89" t="s">
        <v>75</v>
      </c>
      <c r="E85" s="92">
        <v>2.2200000000000002</v>
      </c>
      <c r="F85" s="94">
        <v>2.38</v>
      </c>
      <c r="G85" s="13" t="s">
        <v>76</v>
      </c>
      <c r="H85" s="94" t="s">
        <v>48</v>
      </c>
      <c r="I85" s="14" t="s">
        <v>19</v>
      </c>
      <c r="J85" s="15" t="s">
        <v>77</v>
      </c>
      <c r="K85" s="25">
        <f>MROUND(N85*0.3,100)</f>
        <v>7300</v>
      </c>
      <c r="L85" s="25">
        <f>MROUND(O85*0.3,100)</f>
        <v>6500</v>
      </c>
      <c r="M85" s="25" t="e">
        <f>MROUND(#REF!*0.3,100)</f>
        <v>#REF!</v>
      </c>
      <c r="N85" s="100">
        <v>24300</v>
      </c>
      <c r="O85" s="100">
        <v>21690</v>
      </c>
    </row>
    <row r="86" spans="1:15">
      <c r="A86" s="115"/>
      <c r="B86" s="12" t="s">
        <v>78</v>
      </c>
      <c r="C86" s="12" t="s">
        <v>79</v>
      </c>
      <c r="D86" s="89"/>
      <c r="E86" s="93">
        <v>2.2200000000000002</v>
      </c>
      <c r="F86" s="95">
        <v>2.38</v>
      </c>
      <c r="G86" s="13">
        <v>48</v>
      </c>
      <c r="H86" s="95"/>
      <c r="I86" s="14" t="s">
        <v>80</v>
      </c>
      <c r="J86" s="14" t="s">
        <v>81</v>
      </c>
      <c r="K86" s="25">
        <f>N85-K85</f>
        <v>17000</v>
      </c>
      <c r="L86" s="25">
        <f>O85-L85</f>
        <v>15190</v>
      </c>
      <c r="M86" s="25" t="e">
        <f>#REF!-M85</f>
        <v>#REF!</v>
      </c>
      <c r="N86" s="101"/>
      <c r="O86" s="101"/>
    </row>
    <row r="87" spans="1:15">
      <c r="A87" s="115" t="s">
        <v>306</v>
      </c>
      <c r="B87" s="32" t="s">
        <v>82</v>
      </c>
      <c r="C87" s="32" t="s">
        <v>83</v>
      </c>
      <c r="D87" s="80" t="s">
        <v>84</v>
      </c>
      <c r="E87" s="84">
        <v>2.7</v>
      </c>
      <c r="F87" s="86">
        <v>2.9</v>
      </c>
      <c r="G87" s="34" t="s">
        <v>76</v>
      </c>
      <c r="H87" s="86" t="s">
        <v>48</v>
      </c>
      <c r="I87" s="35" t="s">
        <v>19</v>
      </c>
      <c r="J87" s="35" t="s">
        <v>77</v>
      </c>
      <c r="K87" s="36">
        <f t="shared" ref="K87" si="31">MROUND(N87*0.3,100)</f>
        <v>7800</v>
      </c>
      <c r="L87" s="36">
        <f t="shared" ref="L87" si="32">MROUND(O87*0.3,100)</f>
        <v>7000</v>
      </c>
      <c r="M87" s="36" t="e">
        <f>MROUND(#REF!*0.3,100)</f>
        <v>#REF!</v>
      </c>
      <c r="N87" s="98">
        <v>26100</v>
      </c>
      <c r="O87" s="98">
        <v>23390</v>
      </c>
    </row>
    <row r="88" spans="1:15">
      <c r="A88" s="115"/>
      <c r="B88" s="32" t="s">
        <v>85</v>
      </c>
      <c r="C88" s="32" t="s">
        <v>86</v>
      </c>
      <c r="D88" s="80"/>
      <c r="E88" s="85">
        <v>3.63</v>
      </c>
      <c r="F88" s="87">
        <v>3.81</v>
      </c>
      <c r="G88" s="34">
        <v>48</v>
      </c>
      <c r="H88" s="87"/>
      <c r="I88" s="35" t="s">
        <v>80</v>
      </c>
      <c r="J88" s="35" t="s">
        <v>87</v>
      </c>
      <c r="K88" s="36">
        <f t="shared" ref="K88" si="33">N87-K87</f>
        <v>18300</v>
      </c>
      <c r="L88" s="36">
        <f t="shared" ref="L88" si="34">O87-L87</f>
        <v>16390</v>
      </c>
      <c r="M88" s="36" t="e">
        <f>#REF!-M87</f>
        <v>#REF!</v>
      </c>
      <c r="N88" s="99"/>
      <c r="O88" s="99"/>
    </row>
    <row r="89" spans="1:15">
      <c r="A89" s="115" t="s">
        <v>307</v>
      </c>
      <c r="B89" s="12" t="s">
        <v>88</v>
      </c>
      <c r="C89" s="12" t="s">
        <v>89</v>
      </c>
      <c r="D89" s="89" t="s">
        <v>90</v>
      </c>
      <c r="E89" s="92">
        <v>3.63</v>
      </c>
      <c r="F89" s="94">
        <v>3.81</v>
      </c>
      <c r="G89" s="13" t="s">
        <v>91</v>
      </c>
      <c r="H89" s="94" t="s">
        <v>48</v>
      </c>
      <c r="I89" s="14" t="s">
        <v>19</v>
      </c>
      <c r="J89" s="14" t="s">
        <v>20</v>
      </c>
      <c r="K89" s="25">
        <f t="shared" ref="K89" si="35">MROUND(N89*0.3,100)</f>
        <v>10300</v>
      </c>
      <c r="L89" s="25">
        <f t="shared" ref="L89" si="36">MROUND(O89*0.3,100)</f>
        <v>9300</v>
      </c>
      <c r="M89" s="25" t="e">
        <f>MROUND(#REF!*0.3,100)</f>
        <v>#REF!</v>
      </c>
      <c r="N89" s="100">
        <v>34400</v>
      </c>
      <c r="O89" s="100">
        <v>30890</v>
      </c>
    </row>
    <row r="90" spans="1:15">
      <c r="A90" s="115"/>
      <c r="B90" s="12" t="s">
        <v>92</v>
      </c>
      <c r="C90" s="12" t="s">
        <v>93</v>
      </c>
      <c r="D90" s="89"/>
      <c r="E90" s="93">
        <v>3.63</v>
      </c>
      <c r="F90" s="95">
        <v>3.81</v>
      </c>
      <c r="G90" s="13">
        <v>50</v>
      </c>
      <c r="H90" s="95"/>
      <c r="I90" s="14" t="s">
        <v>21</v>
      </c>
      <c r="J90" s="14" t="s">
        <v>94</v>
      </c>
      <c r="K90" s="25">
        <f t="shared" ref="K90" si="37">N89-K89</f>
        <v>24100</v>
      </c>
      <c r="L90" s="25">
        <f t="shared" ref="L90" si="38">O89-L89</f>
        <v>21590</v>
      </c>
      <c r="M90" s="25" t="e">
        <f>#REF!-M89</f>
        <v>#REF!</v>
      </c>
      <c r="N90" s="101"/>
      <c r="O90" s="101"/>
    </row>
    <row r="91" spans="1:15">
      <c r="A91" s="127" t="s">
        <v>308</v>
      </c>
      <c r="B91" s="32" t="s">
        <v>95</v>
      </c>
      <c r="C91" s="32" t="s">
        <v>96</v>
      </c>
      <c r="D91" s="80" t="s">
        <v>97</v>
      </c>
      <c r="E91" s="84">
        <v>5.35</v>
      </c>
      <c r="F91" s="86">
        <v>5.57</v>
      </c>
      <c r="G91" s="34" t="s">
        <v>98</v>
      </c>
      <c r="H91" s="86" t="s">
        <v>48</v>
      </c>
      <c r="I91" s="35" t="s">
        <v>27</v>
      </c>
      <c r="J91" s="35" t="s">
        <v>28</v>
      </c>
      <c r="K91" s="36">
        <f t="shared" ref="K91" si="39">MROUND(N91*0.3,100)</f>
        <v>17400</v>
      </c>
      <c r="L91" s="36">
        <f t="shared" ref="L91" si="40">MROUND(O91*0.3,100)</f>
        <v>15700</v>
      </c>
      <c r="M91" s="36" t="e">
        <f>MROUND(#REF!*0.3,100)</f>
        <v>#REF!</v>
      </c>
      <c r="N91" s="98">
        <v>58000</v>
      </c>
      <c r="O91" s="98">
        <v>52190</v>
      </c>
    </row>
    <row r="92" spans="1:15">
      <c r="A92" s="127"/>
      <c r="B92" s="32" t="s">
        <v>99</v>
      </c>
      <c r="C92" s="32" t="s">
        <v>100</v>
      </c>
      <c r="D92" s="80"/>
      <c r="E92" s="85">
        <v>5.35</v>
      </c>
      <c r="F92" s="87">
        <v>5.57</v>
      </c>
      <c r="G92" s="34">
        <v>52</v>
      </c>
      <c r="H92" s="87"/>
      <c r="I92" s="35" t="s">
        <v>101</v>
      </c>
      <c r="J92" s="35" t="s">
        <v>102</v>
      </c>
      <c r="K92" s="36">
        <f t="shared" ref="K92" si="41">N91-K91</f>
        <v>40600</v>
      </c>
      <c r="L92" s="36">
        <f t="shared" ref="L92" si="42">O91-L91</f>
        <v>36490</v>
      </c>
      <c r="M92" s="36" t="e">
        <f>#REF!-M91</f>
        <v>#REF!</v>
      </c>
      <c r="N92" s="99"/>
      <c r="O92" s="99"/>
    </row>
    <row r="93" spans="1:15">
      <c r="A93" s="115" t="s">
        <v>309</v>
      </c>
      <c r="B93" s="12" t="s">
        <v>103</v>
      </c>
      <c r="C93" s="12" t="s">
        <v>104</v>
      </c>
      <c r="D93" s="89" t="s">
        <v>105</v>
      </c>
      <c r="E93" s="92">
        <v>7.3</v>
      </c>
      <c r="F93" s="94">
        <v>7.5</v>
      </c>
      <c r="G93" s="13" t="s">
        <v>106</v>
      </c>
      <c r="H93" s="94" t="s">
        <v>48</v>
      </c>
      <c r="I93" s="14" t="s">
        <v>36</v>
      </c>
      <c r="J93" s="14" t="s">
        <v>37</v>
      </c>
      <c r="K93" s="25">
        <f t="shared" ref="K93" si="43">MROUND(N93*0.3,100)</f>
        <v>21200</v>
      </c>
      <c r="L93" s="25">
        <f t="shared" ref="L93" si="44">MROUND(O93*0.3,100)</f>
        <v>19000</v>
      </c>
      <c r="M93" s="25" t="e">
        <f>MROUND(#REF!*0.3,100)</f>
        <v>#REF!</v>
      </c>
      <c r="N93" s="100">
        <v>70600</v>
      </c>
      <c r="O93" s="100">
        <v>63390</v>
      </c>
    </row>
    <row r="94" spans="1:15">
      <c r="A94" s="115"/>
      <c r="B94" s="12" t="s">
        <v>107</v>
      </c>
      <c r="C94" s="12" t="s">
        <v>108</v>
      </c>
      <c r="D94" s="89"/>
      <c r="E94" s="93">
        <v>7.3</v>
      </c>
      <c r="F94" s="95">
        <v>7.5</v>
      </c>
      <c r="G94" s="13">
        <v>56</v>
      </c>
      <c r="H94" s="95"/>
      <c r="I94" s="14" t="s">
        <v>40</v>
      </c>
      <c r="J94" s="14" t="s">
        <v>109</v>
      </c>
      <c r="K94" s="25">
        <f t="shared" ref="K94" si="45">N93-K93</f>
        <v>49400</v>
      </c>
      <c r="L94" s="25">
        <f t="shared" ref="L94" si="46">O93-L93</f>
        <v>44390</v>
      </c>
      <c r="M94" s="25" t="e">
        <f>#REF!-M93</f>
        <v>#REF!</v>
      </c>
      <c r="N94" s="101"/>
      <c r="O94" s="101"/>
    </row>
    <row r="95" spans="1:15" s="9" customFormat="1" ht="15" customHeight="1">
      <c r="B95" s="73"/>
      <c r="C95" s="73"/>
      <c r="D95" s="75"/>
      <c r="E95" s="75"/>
      <c r="F95" s="75"/>
      <c r="G95" s="75"/>
      <c r="H95" s="75"/>
      <c r="I95" s="18"/>
      <c r="J95" s="6"/>
      <c r="K95" s="7"/>
      <c r="L95" s="7"/>
      <c r="M95" s="7"/>
      <c r="N95" s="65"/>
      <c r="O95" s="65"/>
    </row>
    <row r="96" spans="1:15" s="9" customFormat="1">
      <c r="B96" s="74"/>
      <c r="C96" s="74"/>
      <c r="D96" s="75"/>
      <c r="E96" s="75"/>
      <c r="F96" s="75"/>
      <c r="G96" s="75"/>
      <c r="H96" s="75"/>
      <c r="I96" s="18"/>
      <c r="J96" s="6"/>
      <c r="K96" s="7"/>
      <c r="L96" s="7"/>
      <c r="M96" s="7"/>
      <c r="N96" s="10"/>
      <c r="O96" s="10"/>
    </row>
    <row r="97" spans="1:15" s="9" customFormat="1">
      <c r="B97" s="19"/>
      <c r="C97" s="19"/>
      <c r="D97" s="75"/>
      <c r="E97" s="75"/>
      <c r="F97" s="75"/>
      <c r="G97" s="75"/>
      <c r="H97" s="75"/>
      <c r="I97" s="18"/>
      <c r="J97" s="6"/>
      <c r="K97" s="7"/>
      <c r="L97" s="7"/>
      <c r="M97" s="7"/>
      <c r="N97" s="8"/>
      <c r="O97" s="8"/>
    </row>
    <row r="98" spans="1:15" s="9" customFormat="1">
      <c r="B98" s="19"/>
      <c r="C98" s="19"/>
      <c r="D98" s="75"/>
      <c r="E98" s="75"/>
      <c r="F98" s="75"/>
      <c r="G98" s="75"/>
      <c r="H98" s="75"/>
      <c r="I98" s="18"/>
      <c r="J98" s="6"/>
      <c r="K98" s="7"/>
      <c r="L98" s="7"/>
      <c r="M98" s="7"/>
      <c r="N98" s="8"/>
      <c r="O98" s="8"/>
    </row>
    <row r="99" spans="1:15" s="9" customFormat="1">
      <c r="B99" s="19"/>
      <c r="C99" s="19"/>
      <c r="D99" s="75"/>
      <c r="E99" s="75"/>
      <c r="F99" s="75"/>
      <c r="G99" s="75"/>
      <c r="H99" s="75"/>
      <c r="I99" s="18"/>
      <c r="J99" s="6"/>
      <c r="K99" s="7"/>
      <c r="L99" s="7"/>
      <c r="M99" s="7"/>
      <c r="N99" s="8"/>
      <c r="O99" s="8"/>
    </row>
    <row r="100" spans="1:15" s="9" customFormat="1">
      <c r="B100" s="19"/>
      <c r="C100" s="19"/>
      <c r="D100" s="75"/>
      <c r="E100" s="75"/>
      <c r="F100" s="75"/>
      <c r="G100" s="75"/>
      <c r="H100" s="75"/>
      <c r="I100" s="18"/>
      <c r="J100" s="6"/>
      <c r="K100" s="7"/>
      <c r="L100" s="7"/>
      <c r="M100" s="7"/>
      <c r="N100" s="8"/>
      <c r="O100" s="8"/>
    </row>
    <row r="101" spans="1:15" s="9" customFormat="1">
      <c r="B101" s="19"/>
      <c r="C101" s="19"/>
      <c r="D101" s="24"/>
      <c r="E101" s="24"/>
      <c r="F101" s="24"/>
      <c r="G101" s="24"/>
      <c r="H101" s="24"/>
      <c r="I101" s="18"/>
      <c r="J101" s="6"/>
      <c r="K101" s="7"/>
      <c r="L101" s="7"/>
      <c r="M101" s="7"/>
      <c r="N101" s="8"/>
      <c r="O101" s="8"/>
    </row>
    <row r="102" spans="1:15" s="9" customFormat="1">
      <c r="B102" s="19"/>
      <c r="C102" s="19"/>
      <c r="D102" s="24"/>
      <c r="E102" s="24"/>
      <c r="F102" s="24"/>
      <c r="G102" s="24"/>
      <c r="H102" s="24"/>
      <c r="I102" s="18"/>
      <c r="J102" s="6"/>
      <c r="K102" s="7"/>
      <c r="L102" s="7"/>
      <c r="M102" s="7"/>
      <c r="N102" s="8"/>
      <c r="O102" s="8"/>
    </row>
    <row r="103" spans="1:15" s="9" customFormat="1">
      <c r="B103" s="19"/>
      <c r="C103" s="19"/>
      <c r="D103" s="24"/>
      <c r="E103" s="24"/>
      <c r="F103" s="24"/>
      <c r="G103" s="24"/>
      <c r="H103" s="24"/>
      <c r="I103" s="18"/>
      <c r="J103" s="6"/>
      <c r="K103" s="7"/>
      <c r="L103" s="7"/>
      <c r="M103" s="7"/>
      <c r="N103" s="8"/>
      <c r="O103" s="8"/>
    </row>
    <row r="104" spans="1:15" s="9" customFormat="1">
      <c r="B104" s="19"/>
      <c r="C104" s="19"/>
      <c r="D104" s="24"/>
      <c r="E104" s="24"/>
      <c r="F104" s="24"/>
      <c r="G104" s="24"/>
      <c r="H104" s="24"/>
      <c r="I104" s="18"/>
      <c r="J104" s="6"/>
      <c r="K104" s="7"/>
      <c r="L104" s="7"/>
      <c r="M104" s="7"/>
      <c r="N104" s="8"/>
      <c r="O104" s="8"/>
    </row>
    <row r="105" spans="1:15">
      <c r="A105" s="115" t="s">
        <v>310</v>
      </c>
      <c r="B105" s="12" t="s">
        <v>110</v>
      </c>
      <c r="C105" s="12" t="s">
        <v>111</v>
      </c>
      <c r="D105" s="89" t="s">
        <v>112</v>
      </c>
      <c r="E105" s="90">
        <v>2.23</v>
      </c>
      <c r="F105" s="102">
        <v>2.4</v>
      </c>
      <c r="G105" s="13" t="s">
        <v>113</v>
      </c>
      <c r="H105" s="102" t="s">
        <v>48</v>
      </c>
      <c r="I105" s="14" t="s">
        <v>49</v>
      </c>
      <c r="J105" s="15" t="s">
        <v>114</v>
      </c>
      <c r="K105" s="25">
        <f>MROUND(N105*0.3,100)</f>
        <v>7100</v>
      </c>
      <c r="L105" s="25">
        <f>MROUND(O105*0.3,100)</f>
        <v>6400</v>
      </c>
      <c r="M105" s="25" t="e">
        <f>MROUND(#REF!*0.3,100)</f>
        <v>#REF!</v>
      </c>
      <c r="N105" s="100">
        <v>23800</v>
      </c>
      <c r="O105" s="100">
        <v>21190</v>
      </c>
    </row>
    <row r="106" spans="1:15">
      <c r="A106" s="115"/>
      <c r="B106" s="12" t="s">
        <v>115</v>
      </c>
      <c r="C106" s="12" t="s">
        <v>116</v>
      </c>
      <c r="D106" s="89"/>
      <c r="E106" s="90"/>
      <c r="F106" s="102"/>
      <c r="G106" s="13">
        <v>54</v>
      </c>
      <c r="H106" s="102"/>
      <c r="I106" s="14" t="s">
        <v>53</v>
      </c>
      <c r="J106" s="14" t="s">
        <v>117</v>
      </c>
      <c r="K106" s="25">
        <f>N105-K105</f>
        <v>16700</v>
      </c>
      <c r="L106" s="25">
        <f>O105-L105</f>
        <v>14790</v>
      </c>
      <c r="M106" s="25" t="e">
        <f>#REF!-M105</f>
        <v>#REF!</v>
      </c>
      <c r="N106" s="101"/>
      <c r="O106" s="101"/>
    </row>
    <row r="107" spans="1:15">
      <c r="A107" s="127" t="s">
        <v>311</v>
      </c>
      <c r="B107" s="32" t="s">
        <v>118</v>
      </c>
      <c r="C107" s="32" t="s">
        <v>119</v>
      </c>
      <c r="D107" s="80" t="s">
        <v>120</v>
      </c>
      <c r="E107" s="81">
        <v>2.8</v>
      </c>
      <c r="F107" s="82">
        <v>2.85</v>
      </c>
      <c r="G107" s="34" t="s">
        <v>121</v>
      </c>
      <c r="H107" s="82" t="s">
        <v>48</v>
      </c>
      <c r="I107" s="35" t="s">
        <v>49</v>
      </c>
      <c r="J107" s="35" t="s">
        <v>122</v>
      </c>
      <c r="K107" s="36">
        <f t="shared" ref="K107:L107" si="47">MROUND(N107*0.3,100)</f>
        <v>7700</v>
      </c>
      <c r="L107" s="36">
        <f t="shared" si="47"/>
        <v>6900</v>
      </c>
      <c r="M107" s="36" t="e">
        <f>MROUND(#REF!*0.3,100)</f>
        <v>#REF!</v>
      </c>
      <c r="N107" s="98">
        <v>25700</v>
      </c>
      <c r="O107" s="98">
        <v>22890</v>
      </c>
    </row>
    <row r="108" spans="1:15">
      <c r="A108" s="127"/>
      <c r="B108" s="32" t="s">
        <v>123</v>
      </c>
      <c r="C108" s="32" t="s">
        <v>124</v>
      </c>
      <c r="D108" s="80"/>
      <c r="E108" s="81"/>
      <c r="F108" s="82"/>
      <c r="G108" s="34">
        <v>54.5</v>
      </c>
      <c r="H108" s="82"/>
      <c r="I108" s="35" t="s">
        <v>53</v>
      </c>
      <c r="J108" s="35" t="s">
        <v>125</v>
      </c>
      <c r="K108" s="36">
        <f t="shared" ref="K108:L108" si="48">N107-K107</f>
        <v>18000</v>
      </c>
      <c r="L108" s="36">
        <f t="shared" si="48"/>
        <v>15990</v>
      </c>
      <c r="M108" s="36" t="e">
        <f>#REF!-M107</f>
        <v>#REF!</v>
      </c>
      <c r="N108" s="99"/>
      <c r="O108" s="99"/>
    </row>
    <row r="109" spans="1:15">
      <c r="A109" s="115" t="s">
        <v>312</v>
      </c>
      <c r="B109" s="12" t="s">
        <v>164</v>
      </c>
      <c r="C109" s="12" t="s">
        <v>144</v>
      </c>
      <c r="D109" s="89" t="s">
        <v>170</v>
      </c>
      <c r="E109" s="90">
        <v>3.52</v>
      </c>
      <c r="F109" s="102">
        <v>3.66</v>
      </c>
      <c r="G109" s="13" t="s">
        <v>151</v>
      </c>
      <c r="H109" s="102" t="s">
        <v>48</v>
      </c>
      <c r="I109" s="14" t="s">
        <v>126</v>
      </c>
      <c r="J109" s="14" t="s">
        <v>153</v>
      </c>
      <c r="K109" s="25">
        <f t="shared" ref="K109:L109" si="49">MROUND(N109*0.3,100)</f>
        <v>10100</v>
      </c>
      <c r="L109" s="25">
        <f t="shared" si="49"/>
        <v>9000</v>
      </c>
      <c r="M109" s="25" t="e">
        <f>MROUND(#REF!*0.3,100)</f>
        <v>#REF!</v>
      </c>
      <c r="N109" s="100">
        <v>33600</v>
      </c>
      <c r="O109" s="100">
        <v>29990</v>
      </c>
    </row>
    <row r="110" spans="1:15">
      <c r="A110" s="115"/>
      <c r="B110" s="12" t="s">
        <v>165</v>
      </c>
      <c r="C110" s="12" t="s">
        <v>145</v>
      </c>
      <c r="D110" s="89"/>
      <c r="E110" s="90"/>
      <c r="F110" s="102"/>
      <c r="G110" s="13" t="s">
        <v>152</v>
      </c>
      <c r="H110" s="102"/>
      <c r="I110" s="14" t="s">
        <v>53</v>
      </c>
      <c r="J110" s="14" t="s">
        <v>154</v>
      </c>
      <c r="K110" s="25">
        <f t="shared" ref="K110:L110" si="50">N109-K109</f>
        <v>23500</v>
      </c>
      <c r="L110" s="25">
        <f t="shared" si="50"/>
        <v>20990</v>
      </c>
      <c r="M110" s="25" t="e">
        <f>#REF!-M109</f>
        <v>#REF!</v>
      </c>
      <c r="N110" s="101"/>
      <c r="O110" s="101"/>
    </row>
    <row r="111" spans="1:15">
      <c r="A111" s="115" t="s">
        <v>313</v>
      </c>
      <c r="B111" s="32" t="s">
        <v>166</v>
      </c>
      <c r="C111" s="32" t="s">
        <v>146</v>
      </c>
      <c r="D111" s="80" t="s">
        <v>171</v>
      </c>
      <c r="E111" s="81">
        <v>5.28</v>
      </c>
      <c r="F111" s="82">
        <v>5.57</v>
      </c>
      <c r="G111" s="34" t="s">
        <v>155</v>
      </c>
      <c r="H111" s="82" t="s">
        <v>48</v>
      </c>
      <c r="I111" s="35" t="s">
        <v>127</v>
      </c>
      <c r="J111" s="35" t="s">
        <v>128</v>
      </c>
      <c r="K111" s="36">
        <f t="shared" ref="K111:L111" si="51">MROUND(N111*0.3,100)</f>
        <v>17000</v>
      </c>
      <c r="L111" s="36">
        <f t="shared" si="51"/>
        <v>15200</v>
      </c>
      <c r="M111" s="36" t="e">
        <f>MROUND(#REF!*0.3,100)</f>
        <v>#REF!</v>
      </c>
      <c r="N111" s="98">
        <v>56700</v>
      </c>
      <c r="O111" s="98">
        <v>50790</v>
      </c>
    </row>
    <row r="112" spans="1:15">
      <c r="A112" s="115"/>
      <c r="B112" s="32" t="s">
        <v>167</v>
      </c>
      <c r="C112" s="32" t="s">
        <v>147</v>
      </c>
      <c r="D112" s="80"/>
      <c r="E112" s="81"/>
      <c r="F112" s="82"/>
      <c r="G112" s="34" t="s">
        <v>156</v>
      </c>
      <c r="H112" s="82"/>
      <c r="I112" s="35" t="s">
        <v>129</v>
      </c>
      <c r="J112" s="35" t="s">
        <v>157</v>
      </c>
      <c r="K112" s="36">
        <f t="shared" ref="K112:L112" si="52">N111-K111</f>
        <v>39700</v>
      </c>
      <c r="L112" s="36">
        <f t="shared" si="52"/>
        <v>35590</v>
      </c>
      <c r="M112" s="36" t="e">
        <f>#REF!-M111</f>
        <v>#REF!</v>
      </c>
      <c r="N112" s="99"/>
      <c r="O112" s="99"/>
    </row>
    <row r="113" spans="1:15">
      <c r="A113" s="115" t="s">
        <v>314</v>
      </c>
      <c r="B113" s="12" t="s">
        <v>168</v>
      </c>
      <c r="C113" s="12" t="s">
        <v>148</v>
      </c>
      <c r="D113" s="89" t="s">
        <v>172</v>
      </c>
      <c r="E113" s="90">
        <v>7.05</v>
      </c>
      <c r="F113" s="102">
        <v>7.1</v>
      </c>
      <c r="G113" s="13" t="s">
        <v>158</v>
      </c>
      <c r="H113" s="102" t="s">
        <v>48</v>
      </c>
      <c r="I113" s="14" t="s">
        <v>130</v>
      </c>
      <c r="J113" s="14" t="s">
        <v>159</v>
      </c>
      <c r="K113" s="25">
        <f t="shared" ref="K113:L113" si="53">MROUND(N113*0.3,100)</f>
        <v>20800</v>
      </c>
      <c r="L113" s="25">
        <f t="shared" si="53"/>
        <v>18600</v>
      </c>
      <c r="M113" s="25" t="e">
        <f>MROUND(#REF!*0.3,100)</f>
        <v>#REF!</v>
      </c>
      <c r="N113" s="100">
        <v>69400</v>
      </c>
      <c r="O113" s="100">
        <v>62090</v>
      </c>
    </row>
    <row r="114" spans="1:15">
      <c r="A114" s="115"/>
      <c r="B114" s="12" t="s">
        <v>169</v>
      </c>
      <c r="C114" s="12" t="s">
        <v>149</v>
      </c>
      <c r="D114" s="89"/>
      <c r="E114" s="90"/>
      <c r="F114" s="102"/>
      <c r="G114" s="13">
        <v>60.5</v>
      </c>
      <c r="H114" s="102"/>
      <c r="I114" s="14" t="s">
        <v>131</v>
      </c>
      <c r="J114" s="14" t="s">
        <v>160</v>
      </c>
      <c r="K114" s="25">
        <f t="shared" ref="K114:L114" si="54">N113-K113</f>
        <v>48600</v>
      </c>
      <c r="L114" s="25">
        <f t="shared" si="54"/>
        <v>43490</v>
      </c>
      <c r="M114" s="25" t="e">
        <f>#REF!-M113</f>
        <v>#REF!</v>
      </c>
      <c r="N114" s="101"/>
      <c r="O114" s="101"/>
    </row>
    <row r="115" spans="1:15" ht="15.75" customHeight="1">
      <c r="A115" s="9"/>
      <c r="B115" s="73"/>
      <c r="C115" s="73"/>
      <c r="D115" s="75"/>
      <c r="E115" s="75"/>
      <c r="F115" s="75"/>
      <c r="G115" s="75"/>
      <c r="H115" s="75"/>
      <c r="I115" s="18"/>
      <c r="J115" s="6"/>
      <c r="K115" s="7"/>
      <c r="L115" s="7"/>
      <c r="M115" s="7"/>
      <c r="N115" s="65"/>
      <c r="O115" s="65"/>
    </row>
    <row r="116" spans="1:15" ht="15.75" customHeight="1">
      <c r="A116" s="9"/>
      <c r="B116" s="74"/>
      <c r="C116" s="74"/>
      <c r="D116" s="75"/>
      <c r="E116" s="75"/>
      <c r="F116" s="75"/>
      <c r="G116" s="75"/>
      <c r="H116" s="75"/>
      <c r="I116" s="18"/>
      <c r="J116" s="6"/>
      <c r="K116" s="7"/>
      <c r="L116" s="7"/>
      <c r="M116" s="7"/>
      <c r="N116" s="10"/>
      <c r="O116" s="10"/>
    </row>
    <row r="117" spans="1:15">
      <c r="A117" s="9"/>
      <c r="B117" s="19"/>
      <c r="C117" s="19"/>
      <c r="D117" s="75"/>
      <c r="E117" s="75"/>
      <c r="F117" s="75"/>
      <c r="G117" s="75"/>
      <c r="H117" s="75"/>
      <c r="I117" s="18"/>
      <c r="J117" s="6"/>
      <c r="K117" s="7"/>
      <c r="L117" s="7"/>
      <c r="M117" s="7"/>
      <c r="N117" s="8"/>
      <c r="O117" s="8"/>
    </row>
    <row r="118" spans="1:15">
      <c r="A118" s="9"/>
      <c r="B118" s="19"/>
      <c r="C118" s="19"/>
      <c r="D118" s="75"/>
      <c r="E118" s="75"/>
      <c r="F118" s="75"/>
      <c r="G118" s="75"/>
      <c r="H118" s="75"/>
      <c r="I118" s="18"/>
      <c r="J118" s="6"/>
      <c r="K118" s="7"/>
      <c r="L118" s="7"/>
      <c r="M118" s="7"/>
      <c r="N118" s="8"/>
      <c r="O118" s="8"/>
    </row>
    <row r="119" spans="1:15">
      <c r="A119" s="9"/>
      <c r="B119" s="19"/>
      <c r="C119" s="19"/>
      <c r="D119" s="75"/>
      <c r="E119" s="75"/>
      <c r="F119" s="75"/>
      <c r="G119" s="75"/>
      <c r="H119" s="75"/>
      <c r="I119" s="18"/>
      <c r="J119" s="6"/>
      <c r="K119" s="7"/>
      <c r="L119" s="7"/>
      <c r="M119" s="7"/>
      <c r="N119" s="8"/>
      <c r="O119" s="8"/>
    </row>
    <row r="120" spans="1:15">
      <c r="A120" s="9"/>
      <c r="B120" s="19"/>
      <c r="C120" s="19"/>
      <c r="D120" s="75"/>
      <c r="E120" s="75"/>
      <c r="F120" s="75"/>
      <c r="G120" s="75"/>
      <c r="H120" s="75"/>
      <c r="I120" s="18"/>
      <c r="J120" s="6"/>
      <c r="K120" s="7"/>
      <c r="L120" s="7"/>
      <c r="M120" s="7"/>
      <c r="N120" s="8"/>
      <c r="O120" s="8"/>
    </row>
    <row r="121" spans="1:15">
      <c r="A121" s="9"/>
      <c r="B121" s="23"/>
      <c r="C121" s="23"/>
      <c r="D121" s="24"/>
      <c r="E121" s="24"/>
      <c r="F121" s="24"/>
      <c r="G121" s="24"/>
      <c r="H121" s="24"/>
      <c r="I121" s="18"/>
      <c r="J121" s="6"/>
      <c r="K121" s="7"/>
      <c r="L121" s="7"/>
      <c r="M121" s="7"/>
      <c r="N121" s="8"/>
      <c r="O121" s="8"/>
    </row>
    <row r="122" spans="1:15">
      <c r="A122" s="9"/>
      <c r="B122" s="23"/>
      <c r="C122" s="23"/>
      <c r="D122" s="24"/>
      <c r="E122" s="24"/>
      <c r="F122" s="24"/>
      <c r="G122" s="24"/>
      <c r="H122" s="24"/>
      <c r="I122" s="18"/>
      <c r="J122" s="6"/>
      <c r="K122" s="7"/>
      <c r="L122" s="7"/>
      <c r="M122" s="7"/>
      <c r="N122" s="8"/>
      <c r="O122" s="8"/>
    </row>
    <row r="123" spans="1:15">
      <c r="A123" s="9"/>
      <c r="B123" s="23"/>
      <c r="C123" s="23"/>
      <c r="D123" s="24"/>
      <c r="E123" s="24"/>
      <c r="F123" s="24"/>
      <c r="G123" s="24"/>
      <c r="H123" s="24"/>
      <c r="I123" s="18"/>
      <c r="J123" s="6"/>
      <c r="K123" s="7"/>
      <c r="L123" s="7"/>
      <c r="M123" s="7"/>
      <c r="N123" s="8"/>
      <c r="O123" s="8"/>
    </row>
    <row r="124" spans="1:15">
      <c r="A124" s="9"/>
      <c r="B124" s="23"/>
      <c r="C124" s="23"/>
      <c r="D124" s="24"/>
      <c r="E124" s="24"/>
      <c r="F124" s="24"/>
      <c r="G124" s="24"/>
      <c r="H124" s="24"/>
      <c r="I124" s="18"/>
      <c r="J124" s="6"/>
      <c r="K124" s="7"/>
      <c r="L124" s="7"/>
      <c r="M124" s="7"/>
      <c r="N124" s="8"/>
      <c r="O124" s="8"/>
    </row>
    <row r="125" spans="1:15">
      <c r="A125" s="70" t="s">
        <v>315</v>
      </c>
      <c r="B125" s="38" t="s">
        <v>320</v>
      </c>
      <c r="C125" s="38" t="s">
        <v>173</v>
      </c>
      <c r="D125" s="89" t="s">
        <v>183</v>
      </c>
      <c r="E125" s="90">
        <v>2.25</v>
      </c>
      <c r="F125" s="90">
        <v>2.5</v>
      </c>
      <c r="G125" s="13" t="s">
        <v>188</v>
      </c>
      <c r="H125" s="102" t="s">
        <v>48</v>
      </c>
      <c r="I125" s="14" t="s">
        <v>196</v>
      </c>
      <c r="J125" s="14" t="s">
        <v>203</v>
      </c>
      <c r="K125" s="25">
        <f>ROUND(N125*0.3,100)</f>
        <v>7410</v>
      </c>
      <c r="L125" s="25">
        <f>ROUND(O125*0.3,100)</f>
        <v>6597</v>
      </c>
      <c r="M125" s="25" t="e">
        <f>ROUND(#REF!*0.3,100)</f>
        <v>#REF!</v>
      </c>
      <c r="N125" s="76">
        <v>24700</v>
      </c>
      <c r="O125" s="76">
        <v>21990</v>
      </c>
    </row>
    <row r="126" spans="1:15">
      <c r="A126" s="71"/>
      <c r="B126" s="38" t="s">
        <v>321</v>
      </c>
      <c r="C126" s="38" t="s">
        <v>174</v>
      </c>
      <c r="D126" s="129"/>
      <c r="E126" s="131"/>
      <c r="F126" s="132"/>
      <c r="G126" s="13" t="s">
        <v>189</v>
      </c>
      <c r="H126" s="102"/>
      <c r="I126" s="14" t="s">
        <v>197</v>
      </c>
      <c r="J126" s="14" t="s">
        <v>204</v>
      </c>
      <c r="K126" s="25">
        <f>N125-K125</f>
        <v>17290</v>
      </c>
      <c r="L126" s="25">
        <f>O125-L125</f>
        <v>15393</v>
      </c>
      <c r="M126" s="25" t="e">
        <f>#REF!-M125</f>
        <v>#REF!</v>
      </c>
      <c r="N126" s="77"/>
      <c r="O126" s="77"/>
    </row>
    <row r="127" spans="1:15">
      <c r="A127" s="70" t="s">
        <v>316</v>
      </c>
      <c r="B127" s="39" t="s">
        <v>322</v>
      </c>
      <c r="C127" s="39" t="s">
        <v>175</v>
      </c>
      <c r="D127" s="80" t="s">
        <v>184</v>
      </c>
      <c r="E127" s="81">
        <v>2.75</v>
      </c>
      <c r="F127" s="81">
        <v>2.8</v>
      </c>
      <c r="G127" s="34" t="s">
        <v>188</v>
      </c>
      <c r="H127" s="82" t="s">
        <v>48</v>
      </c>
      <c r="I127" s="35" t="s">
        <v>196</v>
      </c>
      <c r="J127" s="35" t="s">
        <v>203</v>
      </c>
      <c r="K127" s="36">
        <f t="shared" ref="K127:L127" si="55">ROUND(N127*0.3,100)</f>
        <v>7980</v>
      </c>
      <c r="L127" s="36">
        <f t="shared" si="55"/>
        <v>7107</v>
      </c>
      <c r="M127" s="36" t="e">
        <f>ROUND(#REF!*0.3,100)</f>
        <v>#REF!</v>
      </c>
      <c r="N127" s="78">
        <v>26600</v>
      </c>
      <c r="O127" s="78">
        <v>23690</v>
      </c>
    </row>
    <row r="128" spans="1:15">
      <c r="A128" s="71"/>
      <c r="B128" s="39" t="s">
        <v>323</v>
      </c>
      <c r="C128" s="39" t="s">
        <v>176</v>
      </c>
      <c r="D128" s="130"/>
      <c r="E128" s="103"/>
      <c r="F128" s="133"/>
      <c r="G128" s="34" t="s">
        <v>189</v>
      </c>
      <c r="H128" s="82"/>
      <c r="I128" s="35" t="s">
        <v>197</v>
      </c>
      <c r="J128" s="35" t="s">
        <v>205</v>
      </c>
      <c r="K128" s="36">
        <f t="shared" ref="K128:L128" si="56">N127-K127</f>
        <v>18620</v>
      </c>
      <c r="L128" s="36">
        <f t="shared" si="56"/>
        <v>16583</v>
      </c>
      <c r="M128" s="36" t="e">
        <f>#REF!-M127</f>
        <v>#REF!</v>
      </c>
      <c r="N128" s="79"/>
      <c r="O128" s="79"/>
    </row>
    <row r="129" spans="1:16">
      <c r="A129" s="70" t="s">
        <v>317</v>
      </c>
      <c r="B129" s="38" t="s">
        <v>324</v>
      </c>
      <c r="C129" s="38" t="s">
        <v>177</v>
      </c>
      <c r="D129" s="89" t="s">
        <v>185</v>
      </c>
      <c r="E129" s="90">
        <v>3.53</v>
      </c>
      <c r="F129" s="90">
        <v>3.7</v>
      </c>
      <c r="G129" s="13" t="s">
        <v>190</v>
      </c>
      <c r="H129" s="102" t="s">
        <v>48</v>
      </c>
      <c r="I129" s="14" t="s">
        <v>198</v>
      </c>
      <c r="J129" s="14" t="s">
        <v>206</v>
      </c>
      <c r="K129" s="25">
        <f t="shared" ref="K129:L129" si="57">ROUND(N129*0.3,100)</f>
        <v>10320</v>
      </c>
      <c r="L129" s="25">
        <f t="shared" si="57"/>
        <v>9267</v>
      </c>
      <c r="M129" s="25" t="e">
        <f>ROUND(#REF!*0.3,100)</f>
        <v>#REF!</v>
      </c>
      <c r="N129" s="76">
        <v>34400</v>
      </c>
      <c r="O129" s="76">
        <v>30890</v>
      </c>
    </row>
    <row r="130" spans="1:16">
      <c r="A130" s="71"/>
      <c r="B130" s="38" t="s">
        <v>325</v>
      </c>
      <c r="C130" s="38" t="s">
        <v>178</v>
      </c>
      <c r="D130" s="129"/>
      <c r="E130" s="131"/>
      <c r="F130" s="132"/>
      <c r="G130" s="13" t="s">
        <v>191</v>
      </c>
      <c r="H130" s="102"/>
      <c r="I130" s="14" t="s">
        <v>197</v>
      </c>
      <c r="J130" s="14" t="s">
        <v>207</v>
      </c>
      <c r="K130" s="25">
        <f t="shared" ref="K130:L130" si="58">N129-K129</f>
        <v>24080</v>
      </c>
      <c r="L130" s="25">
        <f t="shared" si="58"/>
        <v>21623</v>
      </c>
      <c r="M130" s="25" t="e">
        <f>#REF!-M129</f>
        <v>#REF!</v>
      </c>
      <c r="N130" s="77"/>
      <c r="O130" s="77"/>
    </row>
    <row r="131" spans="1:16">
      <c r="A131" s="70" t="s">
        <v>318</v>
      </c>
      <c r="B131" s="39" t="s">
        <v>326</v>
      </c>
      <c r="C131" s="39" t="s">
        <v>179</v>
      </c>
      <c r="D131" s="80" t="s">
        <v>186</v>
      </c>
      <c r="E131" s="81">
        <v>5.5</v>
      </c>
      <c r="F131" s="81">
        <v>5.55</v>
      </c>
      <c r="G131" s="34" t="s">
        <v>192</v>
      </c>
      <c r="H131" s="82" t="s">
        <v>48</v>
      </c>
      <c r="I131" s="35" t="s">
        <v>199</v>
      </c>
      <c r="J131" s="35" t="s">
        <v>208</v>
      </c>
      <c r="K131" s="36">
        <f t="shared" ref="K131:L131" si="59">ROUND(N131*0.3,100)</f>
        <v>17760</v>
      </c>
      <c r="L131" s="36">
        <f t="shared" si="59"/>
        <v>15897</v>
      </c>
      <c r="M131" s="36" t="e">
        <f>ROUND(#REF!*0.3,100)</f>
        <v>#REF!</v>
      </c>
      <c r="N131" s="78">
        <v>59200</v>
      </c>
      <c r="O131" s="78">
        <v>52990</v>
      </c>
    </row>
    <row r="132" spans="1:16">
      <c r="A132" s="71"/>
      <c r="B132" s="39" t="s">
        <v>327</v>
      </c>
      <c r="C132" s="39" t="s">
        <v>180</v>
      </c>
      <c r="D132" s="130"/>
      <c r="E132" s="103"/>
      <c r="F132" s="133"/>
      <c r="G132" s="34" t="s">
        <v>193</v>
      </c>
      <c r="H132" s="82"/>
      <c r="I132" s="35" t="s">
        <v>200</v>
      </c>
      <c r="J132" s="35" t="s">
        <v>209</v>
      </c>
      <c r="K132" s="36">
        <f t="shared" ref="K132:L132" si="60">N131-K131</f>
        <v>41440</v>
      </c>
      <c r="L132" s="36">
        <f t="shared" si="60"/>
        <v>37093</v>
      </c>
      <c r="M132" s="36" t="e">
        <f>#REF!-M131</f>
        <v>#REF!</v>
      </c>
      <c r="N132" s="79"/>
      <c r="O132" s="79"/>
    </row>
    <row r="133" spans="1:16">
      <c r="A133" s="70" t="s">
        <v>319</v>
      </c>
      <c r="B133" s="38" t="s">
        <v>328</v>
      </c>
      <c r="C133" s="38" t="s">
        <v>181</v>
      </c>
      <c r="D133" s="89" t="s">
        <v>187</v>
      </c>
      <c r="E133" s="90">
        <v>7.3</v>
      </c>
      <c r="F133" s="90">
        <v>7.4</v>
      </c>
      <c r="G133" s="13" t="s">
        <v>194</v>
      </c>
      <c r="H133" s="102" t="s">
        <v>48</v>
      </c>
      <c r="I133" s="14" t="s">
        <v>201</v>
      </c>
      <c r="J133" s="14" t="s">
        <v>210</v>
      </c>
      <c r="K133" s="25">
        <f t="shared" ref="K133:L133" si="61">ROUND(N133*0.3,100)</f>
        <v>21540</v>
      </c>
      <c r="L133" s="25">
        <f t="shared" si="61"/>
        <v>19257</v>
      </c>
      <c r="M133" s="25" t="e">
        <f>ROUND(#REF!*0.3,100)</f>
        <v>#REF!</v>
      </c>
      <c r="N133" s="76">
        <v>71800</v>
      </c>
      <c r="O133" s="76">
        <v>64190</v>
      </c>
    </row>
    <row r="134" spans="1:16">
      <c r="A134" s="72"/>
      <c r="B134" s="38" t="s">
        <v>329</v>
      </c>
      <c r="C134" s="38" t="s">
        <v>182</v>
      </c>
      <c r="D134" s="129"/>
      <c r="E134" s="131"/>
      <c r="F134" s="132"/>
      <c r="G134" s="13" t="s">
        <v>195</v>
      </c>
      <c r="H134" s="102"/>
      <c r="I134" s="14" t="s">
        <v>202</v>
      </c>
      <c r="J134" s="14" t="s">
        <v>211</v>
      </c>
      <c r="K134" s="25">
        <f t="shared" ref="K134:L134" si="62">N133-K133</f>
        <v>50260</v>
      </c>
      <c r="L134" s="25">
        <f t="shared" si="62"/>
        <v>44933</v>
      </c>
      <c r="M134" s="25" t="e">
        <f>#REF!-M133</f>
        <v>#REF!</v>
      </c>
      <c r="N134" s="77"/>
      <c r="O134" s="77"/>
    </row>
    <row r="135" spans="1:16" ht="24" customHeight="1">
      <c r="A135"/>
      <c r="B135" s="43"/>
      <c r="C135" s="44"/>
      <c r="D135" s="45"/>
      <c r="E135" s="46"/>
      <c r="F135" s="46"/>
      <c r="G135" s="47"/>
      <c r="H135" s="48"/>
      <c r="I135" s="49"/>
      <c r="J135" s="49"/>
      <c r="K135" s="50"/>
      <c r="L135" s="51"/>
      <c r="M135" s="51"/>
      <c r="N135" s="51"/>
      <c r="O135" s="52"/>
      <c r="P135" s="52"/>
    </row>
    <row r="136" spans="1:16" ht="80.25" customHeight="1">
      <c r="A136"/>
      <c r="B136" s="68"/>
      <c r="C136" s="69"/>
      <c r="D136" s="69"/>
      <c r="E136" s="68"/>
      <c r="F136" s="69"/>
      <c r="G136" s="69"/>
      <c r="H136" s="69"/>
      <c r="I136" s="68"/>
      <c r="J136" s="69"/>
      <c r="K136" s="69"/>
      <c r="L136" s="69"/>
      <c r="M136" s="69"/>
      <c r="N136" s="69"/>
      <c r="O136" s="69"/>
      <c r="P136" s="69"/>
    </row>
    <row r="137" spans="1:16">
      <c r="A137"/>
      <c r="B137" s="53" t="s">
        <v>330</v>
      </c>
      <c r="C137" s="54" t="s">
        <v>331</v>
      </c>
      <c r="D137" s="54" t="s">
        <v>331</v>
      </c>
      <c r="E137" s="57"/>
      <c r="F137" s="58"/>
      <c r="G137" s="58"/>
      <c r="H137" s="58"/>
      <c r="I137" s="58"/>
      <c r="J137" s="58"/>
      <c r="K137" s="55">
        <f>ROUND(N137*0.3,100)</f>
        <v>960</v>
      </c>
      <c r="L137" s="55">
        <f>ROUND(O137*0.3,100)</f>
        <v>807</v>
      </c>
      <c r="M137" s="55" t="e">
        <f>ROUND(#REF!*0.3,100)</f>
        <v>#REF!</v>
      </c>
      <c r="N137" s="56">
        <v>3200</v>
      </c>
      <c r="O137" s="56">
        <v>2690</v>
      </c>
    </row>
  </sheetData>
  <mergeCells count="241">
    <mergeCell ref="H68:H69"/>
    <mergeCell ref="H66:H67"/>
    <mergeCell ref="H70:H71"/>
    <mergeCell ref="F52:F53"/>
    <mergeCell ref="E54:E55"/>
    <mergeCell ref="F54:F55"/>
    <mergeCell ref="H50:H51"/>
    <mergeCell ref="H52:H53"/>
    <mergeCell ref="H54:H55"/>
    <mergeCell ref="D72:D73"/>
    <mergeCell ref="E66:E67"/>
    <mergeCell ref="F66:F67"/>
    <mergeCell ref="E68:E69"/>
    <mergeCell ref="F68:F69"/>
    <mergeCell ref="E70:E71"/>
    <mergeCell ref="F70:F71"/>
    <mergeCell ref="E72:E73"/>
    <mergeCell ref="F72:F73"/>
    <mergeCell ref="D66:D67"/>
    <mergeCell ref="D68:D69"/>
    <mergeCell ref="D70:D71"/>
    <mergeCell ref="H125:H126"/>
    <mergeCell ref="H127:H128"/>
    <mergeCell ref="H129:H130"/>
    <mergeCell ref="H131:H132"/>
    <mergeCell ref="H133:H134"/>
    <mergeCell ref="N125:N126"/>
    <mergeCell ref="N133:N134"/>
    <mergeCell ref="O133:O134"/>
    <mergeCell ref="D125:D126"/>
    <mergeCell ref="D127:D128"/>
    <mergeCell ref="D129:D130"/>
    <mergeCell ref="D131:D132"/>
    <mergeCell ref="D133:D134"/>
    <mergeCell ref="E125:E126"/>
    <mergeCell ref="F125:F126"/>
    <mergeCell ref="E127:E128"/>
    <mergeCell ref="F127:F128"/>
    <mergeCell ref="E129:E130"/>
    <mergeCell ref="F129:F130"/>
    <mergeCell ref="E131:E132"/>
    <mergeCell ref="F131:F132"/>
    <mergeCell ref="E133:E134"/>
    <mergeCell ref="F133:F134"/>
    <mergeCell ref="A34:A35"/>
    <mergeCell ref="A36:A37"/>
    <mergeCell ref="A38:A39"/>
    <mergeCell ref="A18:A19"/>
    <mergeCell ref="A20:A21"/>
    <mergeCell ref="A22:A23"/>
    <mergeCell ref="A113:A114"/>
    <mergeCell ref="B95:C96"/>
    <mergeCell ref="A50:A51"/>
    <mergeCell ref="A52:A53"/>
    <mergeCell ref="A54:A55"/>
    <mergeCell ref="A85:A86"/>
    <mergeCell ref="A87:A88"/>
    <mergeCell ref="A89:A90"/>
    <mergeCell ref="A91:A92"/>
    <mergeCell ref="A93:A94"/>
    <mergeCell ref="A105:A106"/>
    <mergeCell ref="A107:A108"/>
    <mergeCell ref="A109:A110"/>
    <mergeCell ref="A111:A112"/>
    <mergeCell ref="B77:C77"/>
    <mergeCell ref="A40:B41"/>
    <mergeCell ref="B56:C57"/>
    <mergeCell ref="B2:C2"/>
    <mergeCell ref="B1:O1"/>
    <mergeCell ref="B6:C7"/>
    <mergeCell ref="I6:O14"/>
    <mergeCell ref="D111:D112"/>
    <mergeCell ref="E111:E112"/>
    <mergeCell ref="F111:F112"/>
    <mergeCell ref="H111:H112"/>
    <mergeCell ref="D105:D106"/>
    <mergeCell ref="E105:E106"/>
    <mergeCell ref="F105:F106"/>
    <mergeCell ref="H105:H106"/>
    <mergeCell ref="F20:F21"/>
    <mergeCell ref="H20:H21"/>
    <mergeCell ref="N20:N21"/>
    <mergeCell ref="C40:D41"/>
    <mergeCell ref="D50:D51"/>
    <mergeCell ref="D52:D53"/>
    <mergeCell ref="N105:N106"/>
    <mergeCell ref="O105:O106"/>
    <mergeCell ref="N107:N108"/>
    <mergeCell ref="D38:D39"/>
    <mergeCell ref="E38:E39"/>
    <mergeCell ref="A3:A4"/>
    <mergeCell ref="D6:H14"/>
    <mergeCell ref="D16:D17"/>
    <mergeCell ref="E16:E17"/>
    <mergeCell ref="F16:F17"/>
    <mergeCell ref="H16:H17"/>
    <mergeCell ref="N16:N17"/>
    <mergeCell ref="O16:O17"/>
    <mergeCell ref="B3:B4"/>
    <mergeCell ref="C3:C4"/>
    <mergeCell ref="E3:F3"/>
    <mergeCell ref="G3:G4"/>
    <mergeCell ref="H3:H4"/>
    <mergeCell ref="I3:I4"/>
    <mergeCell ref="J3:J4"/>
    <mergeCell ref="M3:M4"/>
    <mergeCell ref="D3:D4"/>
    <mergeCell ref="A16:A17"/>
    <mergeCell ref="K3:K4"/>
    <mergeCell ref="L3:L4"/>
    <mergeCell ref="N3:N4"/>
    <mergeCell ref="O3:O4"/>
    <mergeCell ref="F38:F39"/>
    <mergeCell ref="D91:D92"/>
    <mergeCell ref="E91:E92"/>
    <mergeCell ref="B24:C25"/>
    <mergeCell ref="B75:C76"/>
    <mergeCell ref="H72:H73"/>
    <mergeCell ref="F91:F92"/>
    <mergeCell ref="H91:H92"/>
    <mergeCell ref="D89:D90"/>
    <mergeCell ref="E89:E90"/>
    <mergeCell ref="F89:F90"/>
    <mergeCell ref="H89:H90"/>
    <mergeCell ref="D36:D37"/>
    <mergeCell ref="E36:E37"/>
    <mergeCell ref="F36:F37"/>
    <mergeCell ref="H36:H37"/>
    <mergeCell ref="D24:H30"/>
    <mergeCell ref="E40:I46"/>
    <mergeCell ref="D54:D55"/>
    <mergeCell ref="E50:E51"/>
    <mergeCell ref="F50:F51"/>
    <mergeCell ref="E52:E53"/>
    <mergeCell ref="H38:H39"/>
    <mergeCell ref="D56:H62"/>
    <mergeCell ref="D113:D114"/>
    <mergeCell ref="E113:E114"/>
    <mergeCell ref="F113:F114"/>
    <mergeCell ref="H113:H114"/>
    <mergeCell ref="D107:D108"/>
    <mergeCell ref="E107:E108"/>
    <mergeCell ref="F107:F108"/>
    <mergeCell ref="H107:H108"/>
    <mergeCell ref="D109:D110"/>
    <mergeCell ref="N111:N112"/>
    <mergeCell ref="O111:O112"/>
    <mergeCell ref="N113:N114"/>
    <mergeCell ref="O113:O114"/>
    <mergeCell ref="O107:O108"/>
    <mergeCell ref="N109:N110"/>
    <mergeCell ref="O109:O110"/>
    <mergeCell ref="E109:E110"/>
    <mergeCell ref="F109:F110"/>
    <mergeCell ref="H109:H110"/>
    <mergeCell ref="N91:N92"/>
    <mergeCell ref="D95:H100"/>
    <mergeCell ref="N95:O95"/>
    <mergeCell ref="N93:N94"/>
    <mergeCell ref="O93:O94"/>
    <mergeCell ref="O50:O51"/>
    <mergeCell ref="O72:O73"/>
    <mergeCell ref="N56:O56"/>
    <mergeCell ref="O91:O92"/>
    <mergeCell ref="D93:D94"/>
    <mergeCell ref="E93:E94"/>
    <mergeCell ref="F93:F94"/>
    <mergeCell ref="H93:H94"/>
    <mergeCell ref="D87:D88"/>
    <mergeCell ref="E87:E88"/>
    <mergeCell ref="F87:F88"/>
    <mergeCell ref="H87:H88"/>
    <mergeCell ref="D75:H80"/>
    <mergeCell ref="D85:D86"/>
    <mergeCell ref="E85:E86"/>
    <mergeCell ref="F85:F86"/>
    <mergeCell ref="H85:H86"/>
    <mergeCell ref="N50:N51"/>
    <mergeCell ref="N52:N53"/>
    <mergeCell ref="N54:N55"/>
    <mergeCell ref="N68:N69"/>
    <mergeCell ref="O68:O69"/>
    <mergeCell ref="N87:N88"/>
    <mergeCell ref="O87:O88"/>
    <mergeCell ref="N89:N90"/>
    <mergeCell ref="O89:O90"/>
    <mergeCell ref="N75:O75"/>
    <mergeCell ref="N66:N67"/>
    <mergeCell ref="O66:O67"/>
    <mergeCell ref="N72:N73"/>
    <mergeCell ref="N85:N86"/>
    <mergeCell ref="O85:O86"/>
    <mergeCell ref="N70:N71"/>
    <mergeCell ref="O70:O71"/>
    <mergeCell ref="O40:P40"/>
    <mergeCell ref="O54:O55"/>
    <mergeCell ref="O52:O53"/>
    <mergeCell ref="D34:D35"/>
    <mergeCell ref="E34:E35"/>
    <mergeCell ref="F34:F35"/>
    <mergeCell ref="H34:H35"/>
    <mergeCell ref="N34:N35"/>
    <mergeCell ref="O34:O35"/>
    <mergeCell ref="N36:N37"/>
    <mergeCell ref="O36:O37"/>
    <mergeCell ref="D18:D19"/>
    <mergeCell ref="E18:E19"/>
    <mergeCell ref="F18:F19"/>
    <mergeCell ref="H18:H19"/>
    <mergeCell ref="N18:N19"/>
    <mergeCell ref="O18:O19"/>
    <mergeCell ref="D22:D23"/>
    <mergeCell ref="E22:E23"/>
    <mergeCell ref="F22:F23"/>
    <mergeCell ref="H22:H23"/>
    <mergeCell ref="N22:N23"/>
    <mergeCell ref="O22:O23"/>
    <mergeCell ref="D20:D21"/>
    <mergeCell ref="E20:E21"/>
    <mergeCell ref="O20:O21"/>
    <mergeCell ref="N24:O24"/>
    <mergeCell ref="N38:N39"/>
    <mergeCell ref="O38:O39"/>
    <mergeCell ref="E136:H136"/>
    <mergeCell ref="I136:P136"/>
    <mergeCell ref="A125:A126"/>
    <mergeCell ref="A127:A128"/>
    <mergeCell ref="A129:A130"/>
    <mergeCell ref="A131:A132"/>
    <mergeCell ref="A133:A134"/>
    <mergeCell ref="B136:D136"/>
    <mergeCell ref="B115:C116"/>
    <mergeCell ref="D115:H120"/>
    <mergeCell ref="N115:O115"/>
    <mergeCell ref="O125:O126"/>
    <mergeCell ref="N127:N128"/>
    <mergeCell ref="O127:O128"/>
    <mergeCell ref="N129:N130"/>
    <mergeCell ref="O129:O130"/>
    <mergeCell ref="N131:N132"/>
    <mergeCell ref="O131:O132"/>
  </mergeCells>
  <conditionalFormatting sqref="C34:C37 C39">
    <cfRule type="duplicateValues" dxfId="5" priority="9"/>
  </conditionalFormatting>
  <conditionalFormatting sqref="C38">
    <cfRule type="duplicateValues" dxfId="4" priority="5"/>
  </conditionalFormatting>
  <conditionalFormatting sqref="C50:C53">
    <cfRule type="duplicateValues" dxfId="3" priority="4"/>
  </conditionalFormatting>
  <conditionalFormatting sqref="C54:C55">
    <cfRule type="duplicateValues" dxfId="2" priority="3"/>
  </conditionalFormatting>
  <conditionalFormatting sqref="C68:C69">
    <cfRule type="duplicateValues" dxfId="1" priority="2"/>
  </conditionalFormatting>
  <conditionalFormatting sqref="C72:C73">
    <cfRule type="duplicateValues" dxfId="0" priority="1"/>
  </conditionalFormatting>
  <hyperlinks>
    <hyperlink ref="C14" r:id="rId1"/>
    <hyperlink ref="C83" r:id="rId2"/>
  </hyperlinks>
  <pageMargins left="0.25" right="0.25" top="0.75" bottom="0.75" header="0.3" footer="0.3"/>
  <pageSetup paperSize="9" scale="3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Бытовые сплит-системы</vt:lpstr>
      <vt:lpstr>'Бытовые сплит-системы'!Область_печати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Егиян Ольга</dc:creator>
  <cp:lastModifiedBy>acer</cp:lastModifiedBy>
  <cp:lastPrinted>2024-01-30T04:47:37Z</cp:lastPrinted>
  <dcterms:created xsi:type="dcterms:W3CDTF">2021-11-23T14:43:51Z</dcterms:created>
  <dcterms:modified xsi:type="dcterms:W3CDTF">2024-03-08T18:36:23Z</dcterms:modified>
</cp:coreProperties>
</file>